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8505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H341" i="1" l="1"/>
  <c r="H335" i="1"/>
  <c r="H189" i="1"/>
  <c r="H190" i="1"/>
  <c r="H191" i="1"/>
  <c r="H192" i="1"/>
  <c r="H186" i="1"/>
  <c r="H187" i="1"/>
  <c r="H16" i="1"/>
  <c r="H17" i="1"/>
  <c r="H208" i="1" l="1"/>
  <c r="H203" i="1"/>
  <c r="H253" i="1"/>
  <c r="H266" i="1"/>
  <c r="G280" i="1" l="1"/>
  <c r="G370" i="1" s="1"/>
  <c r="H276" i="1"/>
  <c r="H243" i="1" l="1"/>
  <c r="H238" i="1"/>
  <c r="H8" i="1"/>
  <c r="H9" i="1"/>
  <c r="H10" i="1"/>
  <c r="H11" i="1"/>
  <c r="H12" i="1"/>
  <c r="H13" i="1"/>
  <c r="H14" i="1"/>
  <c r="H15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18" i="1" l="1"/>
  <c r="H125" i="1" l="1"/>
  <c r="G290" i="1" l="1"/>
  <c r="G371" i="1" s="1"/>
  <c r="H289" i="1"/>
  <c r="H288" i="1"/>
  <c r="H287" i="1"/>
  <c r="H286" i="1"/>
  <c r="H285" i="1"/>
  <c r="H290" i="1" l="1"/>
  <c r="H371" i="1" s="1"/>
  <c r="G302" i="1" l="1"/>
  <c r="H271" i="1"/>
  <c r="H223" i="1" l="1"/>
  <c r="H248" i="1"/>
  <c r="H233" i="1"/>
  <c r="H228" i="1"/>
  <c r="H213" i="1"/>
  <c r="H280" i="1" l="1"/>
  <c r="H370" i="1" s="1"/>
  <c r="H309" i="1" l="1"/>
  <c r="H344" i="1" l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36" i="1"/>
  <c r="H337" i="1"/>
  <c r="H338" i="1"/>
  <c r="H339" i="1"/>
  <c r="H340" i="1"/>
  <c r="H342" i="1"/>
  <c r="H343" i="1"/>
  <c r="H345" i="1"/>
  <c r="H334" i="1"/>
  <c r="H330" i="1"/>
  <c r="H331" i="1"/>
  <c r="H332" i="1"/>
  <c r="H333" i="1"/>
  <c r="G367" i="1"/>
  <c r="G373" i="1" s="1"/>
  <c r="H193" i="1" l="1"/>
  <c r="H194" i="1"/>
  <c r="H195" i="1"/>
  <c r="H196" i="1"/>
  <c r="H197" i="1"/>
  <c r="H182" i="1"/>
  <c r="H183" i="1"/>
  <c r="H178" i="1"/>
  <c r="H179" i="1"/>
  <c r="H180" i="1"/>
  <c r="H181" i="1"/>
  <c r="H149" i="1"/>
  <c r="H150" i="1"/>
  <c r="H151" i="1"/>
  <c r="H152" i="1"/>
  <c r="H153" i="1"/>
  <c r="H106" i="1"/>
  <c r="H107" i="1"/>
  <c r="H108" i="1"/>
  <c r="H109" i="1"/>
  <c r="H110" i="1"/>
  <c r="H126" i="1" l="1"/>
  <c r="H127" i="1"/>
  <c r="H128" i="1"/>
  <c r="H129" i="1"/>
  <c r="H86" i="1"/>
  <c r="H87" i="1"/>
  <c r="H88" i="1"/>
  <c r="H89" i="1"/>
  <c r="H90" i="1"/>
  <c r="H148" i="1" l="1"/>
  <c r="H329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1" i="1"/>
  <c r="H300" i="1"/>
  <c r="H299" i="1"/>
  <c r="H188" i="1"/>
  <c r="H185" i="1"/>
  <c r="H184" i="1"/>
  <c r="H177" i="1"/>
  <c r="H176" i="1"/>
  <c r="H175" i="1"/>
  <c r="H174" i="1"/>
  <c r="H173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47" i="1"/>
  <c r="H146" i="1"/>
  <c r="H145" i="1"/>
  <c r="H144" i="1"/>
  <c r="H139" i="1"/>
  <c r="H138" i="1"/>
  <c r="H137" i="1"/>
  <c r="H136" i="1"/>
  <c r="H135" i="1"/>
  <c r="H134" i="1"/>
  <c r="H133" i="1"/>
  <c r="H132" i="1"/>
  <c r="H131" i="1"/>
  <c r="H130" i="1"/>
  <c r="H124" i="1"/>
  <c r="H123" i="1"/>
  <c r="H122" i="1"/>
  <c r="H121" i="1"/>
  <c r="H120" i="1"/>
  <c r="H119" i="1"/>
  <c r="H118" i="1"/>
  <c r="H117" i="1"/>
  <c r="H116" i="1"/>
  <c r="H115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G198" i="1"/>
  <c r="G369" i="1" s="1"/>
  <c r="G372" i="1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8" i="2"/>
  <c r="H7" i="2"/>
  <c r="H302" i="1" l="1"/>
  <c r="H372" i="1" s="1"/>
  <c r="H367" i="1"/>
  <c r="H373" i="1" s="1"/>
  <c r="H198" i="1"/>
  <c r="H369" i="1" s="1"/>
  <c r="H375" i="1" l="1"/>
</calcChain>
</file>

<file path=xl/sharedStrings.xml><?xml version="1.0" encoding="utf-8"?>
<sst xmlns="http://schemas.openxmlformats.org/spreadsheetml/2006/main" count="932" uniqueCount="353">
  <si>
    <t>Intervale Conservation Nursery</t>
  </si>
  <si>
    <t>Bareroot Availability</t>
  </si>
  <si>
    <t>Common Name</t>
  </si>
  <si>
    <t>Latin Name</t>
  </si>
  <si>
    <t>Height</t>
  </si>
  <si>
    <t>Price</t>
  </si>
  <si>
    <t>Availability</t>
  </si>
  <si>
    <t>American elm</t>
  </si>
  <si>
    <t>Ulmus americana</t>
  </si>
  <si>
    <t>1-2'</t>
  </si>
  <si>
    <t>2-3'</t>
  </si>
  <si>
    <t>3-4'</t>
  </si>
  <si>
    <t>4-5'</t>
  </si>
  <si>
    <t xml:space="preserve">Black willow </t>
  </si>
  <si>
    <t>Salix nigra</t>
  </si>
  <si>
    <t xml:space="preserve">Box elder  </t>
  </si>
  <si>
    <t>Acer negundo</t>
  </si>
  <si>
    <t>5+'</t>
  </si>
  <si>
    <t>Eastern cottonwood</t>
  </si>
  <si>
    <t>Populus deltoides</t>
  </si>
  <si>
    <t>Green ash</t>
  </si>
  <si>
    <t>Fraxinus pennsylvanica</t>
  </si>
  <si>
    <t>Grey birch</t>
  </si>
  <si>
    <t>Betula populifolia</t>
  </si>
  <si>
    <t>Carpinus caroliniana</t>
  </si>
  <si>
    <t xml:space="preserve">Red maple </t>
  </si>
  <si>
    <t>Acer rubrum</t>
  </si>
  <si>
    <t>Quercus rubra</t>
  </si>
  <si>
    <t>Red osier dogwood</t>
  </si>
  <si>
    <t>Cornus sericea</t>
  </si>
  <si>
    <t>Shrub willow</t>
  </si>
  <si>
    <t>Salix spp.</t>
  </si>
  <si>
    <t>Silky dogwood</t>
  </si>
  <si>
    <t>Cornus amomum</t>
  </si>
  <si>
    <t>Silver maple</t>
  </si>
  <si>
    <t>Acer saccharinum</t>
  </si>
  <si>
    <t>Speckled alder</t>
  </si>
  <si>
    <t>Alnus incana</t>
  </si>
  <si>
    <t xml:space="preserve">Swamp white oak </t>
  </si>
  <si>
    <t>Quercus bicolor</t>
  </si>
  <si>
    <t>Fraxinus americana</t>
  </si>
  <si>
    <t xml:space="preserve">Tubestock Availability </t>
  </si>
  <si>
    <t>Common name</t>
  </si>
  <si>
    <t xml:space="preserve">Latin name </t>
  </si>
  <si>
    <t xml:space="preserve">Height </t>
  </si>
  <si>
    <t xml:space="preserve">Availability </t>
  </si>
  <si>
    <t xml:space="preserve">Salix nigra </t>
  </si>
  <si>
    <t>10-16"</t>
  </si>
  <si>
    <t xml:space="preserve">Common elderberry </t>
  </si>
  <si>
    <t>Sambucus canadensis</t>
  </si>
  <si>
    <t>12-18"</t>
  </si>
  <si>
    <t xml:space="preserve">Red osier dogwood </t>
  </si>
  <si>
    <t xml:space="preserve">Shrub willow </t>
  </si>
  <si>
    <t>Salix Spp.</t>
  </si>
  <si>
    <t xml:space="preserve">Silky dogwood </t>
  </si>
  <si>
    <t xml:space="preserve">Material </t>
  </si>
  <si>
    <t xml:space="preserve">Species </t>
  </si>
  <si>
    <t>Length</t>
  </si>
  <si>
    <t>Live stakes</t>
  </si>
  <si>
    <t>Shrub willow - Salix Spp.</t>
  </si>
  <si>
    <t>2'</t>
  </si>
  <si>
    <t>Fascines/wattles</t>
  </si>
  <si>
    <t>Per lin. Ft</t>
  </si>
  <si>
    <t xml:space="preserve">Paper birch </t>
  </si>
  <si>
    <t xml:space="preserve">Speckled alder </t>
  </si>
  <si>
    <t>* Interested in our planting services - Please contact mikei@intervale.org</t>
  </si>
  <si>
    <t>802-660-0440 x114</t>
  </si>
  <si>
    <t xml:space="preserve">*Interested in our volunteer opportunities - Please contact seth@intervale.org </t>
  </si>
  <si>
    <t>802-660-0440 x104</t>
  </si>
  <si>
    <t>Spring 2014</t>
  </si>
  <si>
    <t xml:space="preserve">*Typically found in wet, damp soils                                     *Height: 20-30'                                                                                       *Lifespan: 30-40 years </t>
  </si>
  <si>
    <t xml:space="preserve">*Commonly found along  the floodplains of Vermont                                                                          *Height: 175-190'                                                                                       *Lifespan: 50-70 years </t>
  </si>
  <si>
    <t xml:space="preserve">*This tree is adaptable, rapidly growing and tolerates drought, wind, salt and flooding                                    *Height: 60-70'                                                                                       *Lifespan: 130 years </t>
  </si>
  <si>
    <t xml:space="preserve">Common Elderberry </t>
  </si>
  <si>
    <t xml:space="preserve">Sambucus canadensis </t>
  </si>
  <si>
    <t xml:space="preserve">*This deciduous shrub grows in open woods, along streams and borders of swamps                                                                           *Height: 175-190'                                                                                       *Lifespan: 50-70 years </t>
  </si>
  <si>
    <t>*A small tree with multiple stems that tends to grow on the fringes of a riparian zone                                   *Height: 20-30'                                                                                       *Lifespan: 80-130 years</t>
  </si>
  <si>
    <t>-</t>
  </si>
  <si>
    <t xml:space="preserve">Musclewood </t>
  </si>
  <si>
    <t xml:space="preserve">*Adaptable species found in a variety of forest community types.                                                            *Height: 75-100'                                                                                    *Lifespan: 100 years </t>
  </si>
  <si>
    <t xml:space="preserve">Betula papyrifera </t>
  </si>
  <si>
    <t>Northern Red oak</t>
  </si>
  <si>
    <t>*This species is found along riparian corridors associated with upland species, well drained soils                                                         *Height: 70-80'                                                                                   *Lifespan: up to 500 years</t>
  </si>
  <si>
    <t>*Deciduous shrub found on lake and stream edges                                                         *Height: 4-10'                                                                                 *Lifespan: 10-20 years</t>
  </si>
  <si>
    <t>*Excellent plant for streambank revegetation and stabilization                                                                    *Height: 12-20'                                                                                *Lifespan: 10-30 years</t>
  </si>
  <si>
    <t>*Deciduous shrub found on lake and stream edges                                                         *Height: 6-10'                                                                                 *Lifespan: 10-20 years</t>
  </si>
  <si>
    <t xml:space="preserve">*Classic floodplain species is found along many of Vermont's major rivers                                                        *Height: 80-100'                                                                               *Lifespan: 130 years </t>
  </si>
  <si>
    <t>1500'</t>
  </si>
  <si>
    <t>Red osier - Cornus sericea</t>
  </si>
  <si>
    <t xml:space="preserve">Hackberry </t>
  </si>
  <si>
    <t>N.White cedar</t>
  </si>
  <si>
    <t xml:space="preserve">Black walnut </t>
  </si>
  <si>
    <t xml:space="preserve">Eastern cottonwood </t>
  </si>
  <si>
    <t xml:space="preserve">Green ash </t>
  </si>
  <si>
    <t>Hackberry</t>
  </si>
  <si>
    <t xml:space="preserve">N.Red oak </t>
  </si>
  <si>
    <t>White ash</t>
  </si>
  <si>
    <t>2-4'</t>
  </si>
  <si>
    <t xml:space="preserve">Betula populifolia </t>
  </si>
  <si>
    <t>Juglans nigra</t>
  </si>
  <si>
    <t>1-3'</t>
  </si>
  <si>
    <t>4'</t>
  </si>
  <si>
    <t>1-4'</t>
  </si>
  <si>
    <t xml:space="preserve">Highbush cranberry </t>
  </si>
  <si>
    <t>Arrowwood</t>
  </si>
  <si>
    <t>Viburnum trilobum</t>
  </si>
  <si>
    <t xml:space="preserve">Viburnum dentatum </t>
  </si>
  <si>
    <t xml:space="preserve">Celtis occidentalis </t>
  </si>
  <si>
    <t xml:space="preserve">Tsuja occidentalis </t>
  </si>
  <si>
    <t>Thuja occidentalis</t>
  </si>
  <si>
    <t>Celtis occidentalis</t>
  </si>
  <si>
    <t>* Found on Riverbanks, floodplains and fertile soils                                     *Height: 30-80'                                                                                 *Lifespan: 20-50 years</t>
  </si>
  <si>
    <r>
      <t>To place an order, call 802-660-0440 ext 114, or email</t>
    </r>
    <r>
      <rPr>
        <b/>
        <sz val="14"/>
        <rFont val="Calibri"/>
        <family val="2"/>
      </rPr>
      <t xml:space="preserve"> mikei@intervale.org</t>
    </r>
  </si>
  <si>
    <t xml:space="preserve">  Bioenginerring Material Availability</t>
  </si>
  <si>
    <t xml:space="preserve">Container Stock Availability </t>
  </si>
  <si>
    <t>Balled and Burlap Availability</t>
  </si>
  <si>
    <t>* Have a fall planting or don't see any tree or shrub species available that you are looking for? Please contact nursery staff, we might have it later in the season/year *</t>
  </si>
  <si>
    <t xml:space="preserve">*Performs best in deep, rich, moist soils. Typically found as an understory specimen                                                                                       *Height: 20-30'                                                                                      *Lifespan: </t>
  </si>
  <si>
    <t xml:space="preserve">*Performs best in deep, rich, moist soils. Typically found as an understory specimen                                                                                                                                                                 *Height: 20-30'                                                                                       *Lifespan: </t>
  </si>
  <si>
    <t xml:space="preserve">*This shrub often forms dense thickets along swamps, streams and lakes                                                                                                                                              *Height: 6-15'                                                                              *Lifespan: 60-100 years </t>
  </si>
  <si>
    <t>5'+</t>
  </si>
  <si>
    <t xml:space="preserve">N. White Cedar </t>
  </si>
  <si>
    <t xml:space="preserve">Thuja occidentalis </t>
  </si>
  <si>
    <t xml:space="preserve">Yellow birch </t>
  </si>
  <si>
    <t>Betula allehaniensis</t>
  </si>
  <si>
    <t>* A tall tree that prefers moist, cool forest. Shade tolerant                                                                                                                                            *Height: 70 - 80'                                                                             *Lifespan: 150 years</t>
  </si>
  <si>
    <t xml:space="preserve">White ash </t>
  </si>
  <si>
    <t>*Grows best deep, well drained moist soils. Often found in the middle slopes of Northeast.                                                                                                                                         *Height: 80 - 100'                                                                            *Lifespan: 200 years</t>
  </si>
  <si>
    <t xml:space="preserve">Sugar maple </t>
  </si>
  <si>
    <t xml:space="preserve">Balsam poplar </t>
  </si>
  <si>
    <t>Populus balsamifera</t>
  </si>
  <si>
    <t xml:space="preserve">*A hardy, Fast growing poplar that is usually shortlived. Typically found in floodplains                                                      *Height:  70 - 100'                                                                 *Lifespan: 60 - 160 years           </t>
  </si>
  <si>
    <t xml:space="preserve">Bur oak </t>
  </si>
  <si>
    <t xml:space="preserve">Quercus macrocarpa </t>
  </si>
  <si>
    <t>Buttonbush</t>
  </si>
  <si>
    <t xml:space="preserve">Cephalanthus occidentalis </t>
  </si>
  <si>
    <t xml:space="preserve">Chokeberry </t>
  </si>
  <si>
    <t>Aronia melanocarpa</t>
  </si>
  <si>
    <t>* A deciduous shrub found in wet woods or swamps                                                                *Height: 3- 6 '                                                                                     *Lifespan: 30-60 years</t>
  </si>
  <si>
    <t xml:space="preserve">Chokecherry </t>
  </si>
  <si>
    <t xml:space="preserve">Prunus virginiana </t>
  </si>
  <si>
    <t xml:space="preserve">*Prefers moist, rich soil and can tolerate seasonal inundation.                                                                                     *Height: 6-12'                                                                         *Lifespan: 5-20 years         </t>
  </si>
  <si>
    <t xml:space="preserve">Frasier Fir </t>
  </si>
  <si>
    <t xml:space="preserve">Abies balsamifera </t>
  </si>
  <si>
    <t xml:space="preserve">Grey dogwood </t>
  </si>
  <si>
    <t xml:space="preserve">Cornus racemosa </t>
  </si>
  <si>
    <t xml:space="preserve">Red oak </t>
  </si>
  <si>
    <t>*A rapid growing species that can be found along riparian corridors and uplands.                                                              *Height: 70-85'                                                                                  *Lifespan: up to500 years</t>
  </si>
  <si>
    <t xml:space="preserve">Serviceberry </t>
  </si>
  <si>
    <t xml:space="preserve">Amerlanchier canadensis </t>
  </si>
  <si>
    <t>*Primarily grows in early successional habitats                                                      *Height: 6-10'                                                                                 *Lifespan: 40 - 60 years</t>
  </si>
  <si>
    <t xml:space="preserve">Slippery elm </t>
  </si>
  <si>
    <t xml:space="preserve">Ulmus rubra </t>
  </si>
  <si>
    <t xml:space="preserve">*Thrives in moist uplands but can tolerate dry soil conditions                                                                                      *Height: 40-60'                                                                              *Lifespan: 60 -100+ years </t>
  </si>
  <si>
    <t xml:space="preserve">Acer saccharum </t>
  </si>
  <si>
    <t xml:space="preserve">*Tolearant of many soil types but sand. Shade tolerant.                                                                                                                                           *Height: 80-115'                                                                             *Lifespan: 100 -400+ years </t>
  </si>
  <si>
    <t xml:space="preserve">Sycamore </t>
  </si>
  <si>
    <t xml:space="preserve">Platanus occidentalis </t>
  </si>
  <si>
    <t xml:space="preserve">White oak </t>
  </si>
  <si>
    <t xml:space="preserve">Quercus alba </t>
  </si>
  <si>
    <t xml:space="preserve">*Widely adaptable to many soil types. Found in valleys to ridges.                                                                                                                                   *Height: 80 - 100'                                                                            *Lifespan: 200+ years </t>
  </si>
  <si>
    <t xml:space="preserve">White pine </t>
  </si>
  <si>
    <t xml:space="preserve">Pinus strobus </t>
  </si>
  <si>
    <t xml:space="preserve">*Grows best in well drained soils. Fast growing tree.                                                                                                                                 *Height: 50-80'                                                                          *Lifespan: 200+ years </t>
  </si>
  <si>
    <t xml:space="preserve">White spruce </t>
  </si>
  <si>
    <t>Picea glauca</t>
  </si>
  <si>
    <t>*Typically found on cooler moist sites.                                                                                                                          *Height: 50-60'                                                                        *Lifespan: 200 years</t>
  </si>
  <si>
    <t xml:space="preserve">Winterberry </t>
  </si>
  <si>
    <t xml:space="preserve">Illex verticillata </t>
  </si>
  <si>
    <t>*Excellent plant for streambank revegetation and stabilization                                                                                   *Height: 12-20'                                                                                *Lifespan: 10-30 years</t>
  </si>
  <si>
    <t>*Found in wetland habitats but can also grow in sandy dry conditions.                                                                                                                  *Height: 3-15'                                                                     *Lifespan: 20-30 years</t>
  </si>
  <si>
    <t xml:space="preserve">Alnus rugosa </t>
  </si>
  <si>
    <t xml:space="preserve">American elm </t>
  </si>
  <si>
    <t xml:space="preserve">Larix laricinia </t>
  </si>
  <si>
    <t>*Drought-resistant oak that grows along bottomlands to dry hillsides                                                                                 *Height: 65-130'                                                                                      *Lifespan: 200+</t>
  </si>
  <si>
    <t>* A common bush of many wetland habitats. Waterfoul and other birds eat the seed.                                                                          *Height: 3 - 20'                                                                               *Lifespan: 20 - 40 years</t>
  </si>
  <si>
    <t>*  Commonly found along hedgrows and grows in moist to dry soil condition.                                                                                                                  *Height: 3 - 20'                                                                               *Lifespan: 20 - 40 years</t>
  </si>
  <si>
    <t xml:space="preserve">* Can produce many suckers and can grow in wet or dry soil types.                                                                                                                                     *Height: 10-16'                                                                                    *Lifespan: 10-20 years                                                                       </t>
  </si>
  <si>
    <t>*A small tree with multiple stems that tends to grow on the fringes of a riparian zone                                                                                                         *Height: 20-30'                                                                                       *Lifespan: 80-130 years</t>
  </si>
  <si>
    <t xml:space="preserve">*Adaptable species found in a variety of forest community types.                                                                                                                                     *Height: 75-100'                                                                                    *Lifespan: 100 years </t>
  </si>
  <si>
    <t xml:space="preserve">*Classic floodplain species is found along many of Vermont's major rivers                                                                                                                             *Height: 80-100'                                                                               *Lifespan: 130 years </t>
  </si>
  <si>
    <t>* Lives in Acidic moist soil that is well-drained.                                                                         *Height: 30-50'                                                                                     *Lifespan: 100-150 years                                                                       Note:  Not native to Vermont</t>
  </si>
  <si>
    <t xml:space="preserve">Ulmus americana </t>
  </si>
  <si>
    <t xml:space="preserve">*Grows well in bottomlands and floodplains. Extremely cold hardy. Fast grower.                                                                                  *Height: 60-150'                                                                     *Lifespan: 20-50 years before DED      </t>
  </si>
  <si>
    <t>n. Arrowwood</t>
  </si>
  <si>
    <t xml:space="preserve">Quaking aspen </t>
  </si>
  <si>
    <t xml:space="preserve">Populus tremuloides </t>
  </si>
  <si>
    <t>*Widest range of distribution of all North American trees. Rapid growth and likes porous soils.                                                                               *  Height: 40-60'                                                                          *Lifespan: 80-100 years</t>
  </si>
  <si>
    <t xml:space="preserve">Balsam fir </t>
  </si>
  <si>
    <t>Abies balsamea</t>
  </si>
  <si>
    <t xml:space="preserve">Quercus bicolor </t>
  </si>
  <si>
    <t>* This longed lived oak can be found in valleys and bottomlands.                                                                                                                                          *Height: 65-90'                                                                            *Lifespan: 100+ years</t>
  </si>
  <si>
    <t>Tamarack</t>
  </si>
  <si>
    <t>Bareroot, Bioengineering and Container Availability</t>
  </si>
  <si>
    <t xml:space="preserve">Bareroot Availability </t>
  </si>
  <si>
    <t>Boneset</t>
  </si>
  <si>
    <t>*Often found in Riparian or wetland zones . Fibrous root system.                                                                                                                                         *Height: 90-140'                                                                           *Lifespan: 200+ years</t>
  </si>
  <si>
    <t>*A cold tolerant tree that is typcially found along bogs and swamps                                                                                                                                       *Height: 40 - 60'                                                                         *Lifespan: 70 - 100 years</t>
  </si>
  <si>
    <t>*Small to medium size tree that wildlife rely on for food and shelter.                                                                                 *Height: 40-60'                                                                   *Lifespan: 100 -200 years</t>
  </si>
  <si>
    <t xml:space="preserve">Total </t>
  </si>
  <si>
    <t>Bareroot</t>
  </si>
  <si>
    <t>Tubestock</t>
  </si>
  <si>
    <t>Bioengineering</t>
  </si>
  <si>
    <t>Woody container</t>
  </si>
  <si>
    <t>American Elm</t>
  </si>
  <si>
    <t>American Hazelnut</t>
  </si>
  <si>
    <t>American Hornbeam</t>
  </si>
  <si>
    <t>Basswood</t>
  </si>
  <si>
    <t>Black Cherry</t>
  </si>
  <si>
    <t>Box elder</t>
  </si>
  <si>
    <t>Highbush Cranberry</t>
  </si>
  <si>
    <t>Nannyberry</t>
  </si>
  <si>
    <t>Red maple</t>
  </si>
  <si>
    <t>Red oak</t>
  </si>
  <si>
    <t>Serviceberry</t>
  </si>
  <si>
    <t>Shagbark hickory</t>
  </si>
  <si>
    <t>Swamp white oak</t>
  </si>
  <si>
    <t>Sycamore</t>
  </si>
  <si>
    <t>Tamarck (larch)</t>
  </si>
  <si>
    <t>White pine</t>
  </si>
  <si>
    <t xml:space="preserve">Choke cherry </t>
  </si>
  <si>
    <t xml:space="preserve">shrub willow </t>
  </si>
  <si>
    <t xml:space="preserve">Bareroot </t>
  </si>
  <si>
    <t xml:space="preserve">Heights </t>
  </si>
  <si>
    <t>Prices</t>
  </si>
  <si>
    <t>Containers</t>
  </si>
  <si>
    <t>Grey dogwood</t>
  </si>
  <si>
    <t xml:space="preserve">Butternut </t>
  </si>
  <si>
    <t xml:space="preserve">Elderberry </t>
  </si>
  <si>
    <t>Hop hornbeam</t>
  </si>
  <si>
    <t>Winterberry</t>
  </si>
  <si>
    <t>White spruce</t>
  </si>
  <si>
    <t xml:space="preserve">Tamarack </t>
  </si>
  <si>
    <t>Chokeberry</t>
  </si>
  <si>
    <t>N. white cedar</t>
  </si>
  <si>
    <t xml:space="preserve">Quantities </t>
  </si>
  <si>
    <t>5'</t>
  </si>
  <si>
    <t>3'</t>
  </si>
  <si>
    <t>crown</t>
  </si>
  <si>
    <t xml:space="preserve">Basswood </t>
  </si>
  <si>
    <t xml:space="preserve">Tilia americana </t>
  </si>
  <si>
    <t xml:space="preserve">Julgans nigra </t>
  </si>
  <si>
    <t>Spring 2019</t>
  </si>
  <si>
    <t xml:space="preserve">Viburnum trilobum </t>
  </si>
  <si>
    <t xml:space="preserve">Quercus rubra </t>
  </si>
  <si>
    <t xml:space="preserve">Amelanchier canadensis </t>
  </si>
  <si>
    <t xml:space="preserve">Betula allegheniensis </t>
  </si>
  <si>
    <t xml:space="preserve">Quantity </t>
  </si>
  <si>
    <t xml:space="preserve">*A fast growing, moderately long-lived tree. Prefers moist, well drained sites.                                                  *Height:  60 -80'                                                                  *Lifespan: 100 years       </t>
  </si>
  <si>
    <t>*Adaptable to drought, wind,salt and flooding. Fast grower producing large shoot structure                                                                                                           *Height: 60-70'                                                                                   *Lifespan: 130 years</t>
  </si>
  <si>
    <t xml:space="preserve">* A medium to large shrub that is commonly found along streambanks, slopes, cool woodlands and moist hillsides  *  Height: 6-15'                                                                               *Lifespan: 12-15 years </t>
  </si>
  <si>
    <t>*A rapid growing species that can be found along riparian corridors and uplands.                                                              *Height: 70-85'                                                                                  *Lifespan: up to 500 years</t>
  </si>
  <si>
    <t>* Small tree that is typically found growing in temperate regions.                                                                                    *Height: 15 - 30'                                                                           *Lifespan: 30 - 40 years</t>
  </si>
  <si>
    <t>* A medium size tree that is adaptable to many soil conditions                                                                                                                             *Height: 40 - 60'                                                                        *Lifespan: 20 - 40 years before DED</t>
  </si>
  <si>
    <t xml:space="preserve">*Widely adaptable to many soil types. Found in valleys to ridges                                                                                                                                  *Height: 80 - 100'                                                                            *Lifespan: 200+ years </t>
  </si>
  <si>
    <t>Aronia</t>
  </si>
  <si>
    <t>Balsam Poplar</t>
  </si>
  <si>
    <t>Black Gum</t>
  </si>
  <si>
    <t>Black Walnut</t>
  </si>
  <si>
    <t>Black Willow</t>
  </si>
  <si>
    <t>Black-eyed Susan</t>
  </si>
  <si>
    <t>Box Elder</t>
  </si>
  <si>
    <t>Butternut</t>
  </si>
  <si>
    <t>Canada Bluejoint</t>
  </si>
  <si>
    <t>Chokecherry</t>
  </si>
  <si>
    <t>Cottonwood</t>
  </si>
  <si>
    <t>Fringe Sedge</t>
  </si>
  <si>
    <t>Green Ash</t>
  </si>
  <si>
    <t>Grey Birch</t>
  </si>
  <si>
    <t>Little Blue Stem</t>
  </si>
  <si>
    <t>Northern White Cedar</t>
  </si>
  <si>
    <t>Paper Birch</t>
  </si>
  <si>
    <t>Poverty Oat Grass</t>
  </si>
  <si>
    <t>Quaking Aspen</t>
  </si>
  <si>
    <t>Red Maple</t>
  </si>
  <si>
    <t>Red Oak</t>
  </si>
  <si>
    <t>Red Osier Dogwood</t>
  </si>
  <si>
    <t>River Birch</t>
  </si>
  <si>
    <t>Shrub Willow</t>
  </si>
  <si>
    <t>Silky Dogwood</t>
  </si>
  <si>
    <t>Silver Maple</t>
  </si>
  <si>
    <t>Slippery Elm</t>
  </si>
  <si>
    <t>Snowberry</t>
  </si>
  <si>
    <t>Speckled Alder</t>
  </si>
  <si>
    <t>Sumac</t>
  </si>
  <si>
    <t>Sugar Maple</t>
  </si>
  <si>
    <t>Swamp Aster</t>
  </si>
  <si>
    <t>Upland Bentgrass</t>
  </si>
  <si>
    <t>White Oak</t>
  </si>
  <si>
    <t>White Pine</t>
  </si>
  <si>
    <t>White Spruce</t>
  </si>
  <si>
    <t>Woolgrass</t>
  </si>
  <si>
    <t>Yellow Birch</t>
  </si>
  <si>
    <t xml:space="preserve">Woody &amp; Pollinator Container/Tree Pot Availability </t>
  </si>
  <si>
    <t>Tilia americana</t>
  </si>
  <si>
    <t>Populus balsama</t>
  </si>
  <si>
    <t xml:space="preserve">Acer negundo </t>
  </si>
  <si>
    <t xml:space="preserve">Nyssa sylvatica </t>
  </si>
  <si>
    <t xml:space="preserve">Rudbeckia hirta </t>
  </si>
  <si>
    <t xml:space="preserve">Eupatorium perfoliatum </t>
  </si>
  <si>
    <t xml:space="preserve">Julgans cinerea </t>
  </si>
  <si>
    <t>Cephathanus occidentalis</t>
  </si>
  <si>
    <t>Calamagrostis canadensis</t>
  </si>
  <si>
    <t xml:space="preserve">Populus deltoides </t>
  </si>
  <si>
    <t xml:space="preserve">Carex crinita </t>
  </si>
  <si>
    <t>Horse Chestnut *</t>
  </si>
  <si>
    <t xml:space="preserve">Schizachyrium scoparium </t>
  </si>
  <si>
    <t xml:space="preserve">Viburnum lentago </t>
  </si>
  <si>
    <t xml:space="preserve">Thuja occidenatalis </t>
  </si>
  <si>
    <t xml:space="preserve">Betula papyriferia </t>
  </si>
  <si>
    <t xml:space="preserve">Danthoinia spicata </t>
  </si>
  <si>
    <t xml:space="preserve">Acer rubrum </t>
  </si>
  <si>
    <t xml:space="preserve">Cornus sirecea </t>
  </si>
  <si>
    <t xml:space="preserve">Cornus amomum </t>
  </si>
  <si>
    <t xml:space="preserve">Acer saccharinum </t>
  </si>
  <si>
    <t xml:space="preserve">larix laricinia </t>
  </si>
  <si>
    <t>Quercus alba</t>
  </si>
  <si>
    <t>Picea alba</t>
  </si>
  <si>
    <t xml:space="preserve">Betula nigra </t>
  </si>
  <si>
    <t xml:space="preserve">Aesculus virginiana </t>
  </si>
  <si>
    <t xml:space="preserve">Ostrya virginiana </t>
  </si>
  <si>
    <t xml:space="preserve">Symphoricarpos albus </t>
  </si>
  <si>
    <t>Agrostis perennans</t>
  </si>
  <si>
    <t xml:space="preserve">Symphyotrichum puniceum </t>
  </si>
  <si>
    <t xml:space="preserve">Scirpus cyperinus </t>
  </si>
  <si>
    <t xml:space="preserve">Betula alleghaniensis </t>
  </si>
  <si>
    <t xml:space="preserve">Rhus typhina </t>
  </si>
  <si>
    <t>1'</t>
  </si>
  <si>
    <t xml:space="preserve">Nannyberry </t>
  </si>
  <si>
    <t>* Typically found in wooded swamps and edges of fields.                                                                                  *Height: 10-16'                                                                                *Lifespan: 10-20 years</t>
  </si>
  <si>
    <t xml:space="preserve">* This dogwood forms thickets from rhizomes and grows in most soil conditions                                                              *Height: 4 - 10'                                                                                 *Lifespan: 15 -35 years </t>
  </si>
  <si>
    <t xml:space="preserve">Re-Sale </t>
  </si>
  <si>
    <t>Re-Sale Bareroot * Stock has been purchased from Coldstream nursery in Michigan to supply our customers with more diverstiy/Quantities</t>
  </si>
  <si>
    <t>icnsales@intervale.org</t>
  </si>
  <si>
    <t>Availability changes frequently - Updated last 12/5/2018</t>
  </si>
  <si>
    <t xml:space="preserve">                Send your order to this email address</t>
  </si>
  <si>
    <t>Fraxinus pennsylvanicia</t>
  </si>
  <si>
    <t>*Short lived tree that prefers highly nutrient-rich soils.                                                                                    Height: 45-65'                                                                              *Lifespan: 80-130 years</t>
  </si>
  <si>
    <t>* A small tree that prefers calcium rich moist soils                                                                                *  Height: 70 - 80'                                                                                 *Lifespan: 80-130 years</t>
  </si>
  <si>
    <t>10-18"</t>
  </si>
  <si>
    <t xml:space="preserve">Sold out </t>
  </si>
  <si>
    <t>mandys@intervale.org</t>
  </si>
  <si>
    <t xml:space="preserve">*If you don't see a tree or shrub species available that you are looking for, please ask Mandy. ICN might be able to source it for you. </t>
  </si>
  <si>
    <t>* Interested in our planting services or stewardship opportunities - Please contact Mike.</t>
  </si>
  <si>
    <t>mikei@intervale.org</t>
  </si>
  <si>
    <t>American hazelnut</t>
  </si>
  <si>
    <t>Black cherry</t>
  </si>
  <si>
    <t>Corylus americana</t>
  </si>
  <si>
    <t xml:space="preserve">*A deciduous shrub found in well drained soils and is drought tolerant, great for wildlife.                 *Height: 15-18'                                                         *Lifespan: 15-20 years                                 </t>
  </si>
  <si>
    <t>Prunus serotina</t>
  </si>
  <si>
    <t xml:space="preserve">* A medium sized, fast growing deciduous tree found in upland buffers and benches.                    *Height: 50-80'                                                                      *Lifespan: 50-150 years </t>
  </si>
  <si>
    <t>Sold out</t>
  </si>
  <si>
    <t>See Resale list below for additional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</si>
</sst>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22222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0" borderId="0"/>
    <xf numFmtId="0" fontId="41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0" xfId="0"/>
    <xf numFmtId="0" fontId="18" fillId="0" borderId="17" xfId="38" applyFont="1" applyFill="1" applyBorder="1"/>
    <xf numFmtId="0" fontId="18" fillId="0" borderId="17" xfId="38" applyFont="1" applyFill="1" applyBorder="1" applyAlignment="1">
      <alignment horizontal="center"/>
    </xf>
    <xf numFmtId="164" fontId="18" fillId="0" borderId="17" xfId="38" applyNumberFormat="1" applyFont="1" applyFill="1" applyBorder="1" applyAlignment="1">
      <alignment horizontal="center"/>
    </xf>
    <xf numFmtId="0" fontId="18" fillId="0" borderId="0" xfId="38" applyFont="1" applyFill="1" applyBorder="1"/>
    <xf numFmtId="0" fontId="18" fillId="0" borderId="0" xfId="38" applyFont="1" applyFill="1" applyBorder="1" applyAlignment="1">
      <alignment horizontal="center"/>
    </xf>
    <xf numFmtId="164" fontId="18" fillId="0" borderId="0" xfId="38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8" fillId="0" borderId="21" xfId="38" applyFont="1" applyFill="1" applyBorder="1" applyAlignment="1">
      <alignment horizontal="center"/>
    </xf>
    <xf numFmtId="164" fontId="18" fillId="0" borderId="18" xfId="38" applyNumberFormat="1" applyFont="1" applyFill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164" fontId="18" fillId="0" borderId="10" xfId="38" applyNumberFormat="1" applyFont="1" applyFill="1" applyBorder="1" applyAlignment="1">
      <alignment horizontal="center"/>
    </xf>
    <xf numFmtId="0" fontId="18" fillId="25" borderId="0" xfId="38" applyFont="1" applyFill="1" applyBorder="1"/>
    <xf numFmtId="0" fontId="18" fillId="25" borderId="24" xfId="38" applyFont="1" applyFill="1" applyBorder="1" applyAlignment="1">
      <alignment horizontal="center"/>
    </xf>
    <xf numFmtId="164" fontId="18" fillId="25" borderId="10" xfId="38" applyNumberFormat="1" applyFont="1" applyFill="1" applyBorder="1" applyAlignment="1">
      <alignment horizontal="center"/>
    </xf>
    <xf numFmtId="164" fontId="28" fillId="24" borderId="14" xfId="38" applyNumberFormat="1" applyFont="1" applyFill="1" applyBorder="1" applyAlignment="1">
      <alignment horizontal="center"/>
    </xf>
    <xf numFmtId="164" fontId="28" fillId="24" borderId="11" xfId="38" applyNumberFormat="1" applyFont="1" applyFill="1" applyBorder="1" applyAlignment="1">
      <alignment horizontal="center"/>
    </xf>
    <xf numFmtId="164" fontId="28" fillId="24" borderId="12" xfId="38" applyNumberFormat="1" applyFont="1" applyFill="1" applyBorder="1" applyAlignment="1">
      <alignment horizontal="center"/>
    </xf>
    <xf numFmtId="0" fontId="18" fillId="25" borderId="26" xfId="38" applyFont="1" applyFill="1" applyBorder="1" applyAlignment="1">
      <alignment horizontal="center"/>
    </xf>
    <xf numFmtId="164" fontId="18" fillId="25" borderId="14" xfId="38" applyNumberFormat="1" applyFont="1" applyFill="1" applyBorder="1" applyAlignment="1">
      <alignment horizontal="center"/>
    </xf>
    <xf numFmtId="0" fontId="28" fillId="25" borderId="16" xfId="38" applyFont="1" applyFill="1" applyBorder="1" applyAlignment="1">
      <alignment horizontal="center"/>
    </xf>
    <xf numFmtId="164" fontId="28" fillId="25" borderId="23" xfId="38" applyNumberFormat="1" applyFont="1" applyFill="1" applyBorder="1" applyAlignment="1">
      <alignment horizontal="center"/>
    </xf>
    <xf numFmtId="0" fontId="26" fillId="25" borderId="19" xfId="38" applyFont="1" applyFill="1" applyBorder="1"/>
    <xf numFmtId="0" fontId="26" fillId="25" borderId="0" xfId="38" applyFont="1" applyFill="1" applyBorder="1"/>
    <xf numFmtId="164" fontId="18" fillId="26" borderId="13" xfId="38" applyNumberFormat="1" applyFont="1" applyFill="1" applyBorder="1" applyAlignment="1">
      <alignment horizontal="center"/>
    </xf>
    <xf numFmtId="164" fontId="18" fillId="26" borderId="10" xfId="38" applyNumberFormat="1" applyFont="1" applyFill="1" applyBorder="1" applyAlignment="1">
      <alignment horizontal="center"/>
    </xf>
    <xf numFmtId="0" fontId="18" fillId="26" borderId="24" xfId="38" applyFont="1" applyFill="1" applyBorder="1" applyAlignment="1">
      <alignment horizontal="center"/>
    </xf>
    <xf numFmtId="0" fontId="28" fillId="25" borderId="27" xfId="38" applyFont="1" applyFill="1" applyBorder="1"/>
    <xf numFmtId="0" fontId="28" fillId="25" borderId="16" xfId="38" applyFont="1" applyFill="1" applyBorder="1"/>
    <xf numFmtId="164" fontId="18" fillId="26" borderId="15" xfId="38" applyNumberFormat="1" applyFont="1" applyFill="1" applyBorder="1" applyAlignment="1">
      <alignment horizontal="center"/>
    </xf>
    <xf numFmtId="164" fontId="18" fillId="26" borderId="11" xfId="38" applyNumberFormat="1" applyFont="1" applyFill="1" applyBorder="1" applyAlignment="1">
      <alignment horizontal="center"/>
    </xf>
    <xf numFmtId="164" fontId="18" fillId="26" borderId="20" xfId="38" applyNumberFormat="1" applyFont="1" applyFill="1" applyBorder="1" applyAlignment="1">
      <alignment horizontal="center"/>
    </xf>
    <xf numFmtId="164" fontId="18" fillId="24" borderId="14" xfId="38" applyNumberFormat="1" applyFont="1" applyFill="1" applyBorder="1" applyAlignment="1">
      <alignment horizontal="center"/>
    </xf>
    <xf numFmtId="164" fontId="18" fillId="24" borderId="11" xfId="38" applyNumberFormat="1" applyFont="1" applyFill="1" applyBorder="1" applyAlignment="1">
      <alignment horizontal="center"/>
    </xf>
    <xf numFmtId="164" fontId="18" fillId="24" borderId="12" xfId="38" applyNumberFormat="1" applyFont="1" applyFill="1" applyBorder="1" applyAlignment="1">
      <alignment horizontal="center"/>
    </xf>
    <xf numFmtId="0" fontId="18" fillId="25" borderId="0" xfId="38" applyFont="1" applyFill="1" applyBorder="1" applyAlignment="1">
      <alignment horizontal="center" wrapText="1"/>
    </xf>
    <xf numFmtId="0" fontId="18" fillId="25" borderId="10" xfId="38" applyFont="1" applyFill="1" applyBorder="1" applyAlignment="1">
      <alignment horizontal="center"/>
    </xf>
    <xf numFmtId="164" fontId="18" fillId="25" borderId="23" xfId="38" applyNumberFormat="1" applyFont="1" applyFill="1" applyBorder="1" applyAlignment="1">
      <alignment horizontal="center"/>
    </xf>
    <xf numFmtId="0" fontId="18" fillId="25" borderId="13" xfId="38" applyFont="1" applyFill="1" applyBorder="1" applyAlignment="1">
      <alignment horizontal="center"/>
    </xf>
    <xf numFmtId="0" fontId="18" fillId="25" borderId="16" xfId="38" applyFont="1" applyFill="1" applyBorder="1" applyAlignment="1">
      <alignment horizontal="center"/>
    </xf>
    <xf numFmtId="0" fontId="28" fillId="25" borderId="23" xfId="38" applyFont="1" applyFill="1" applyBorder="1"/>
    <xf numFmtId="0" fontId="0" fillId="24" borderId="0" xfId="0" applyFill="1"/>
    <xf numFmtId="164" fontId="18" fillId="26" borderId="14" xfId="38" applyNumberFormat="1" applyFont="1" applyFill="1" applyBorder="1" applyAlignment="1">
      <alignment horizontal="center"/>
    </xf>
    <xf numFmtId="164" fontId="18" fillId="24" borderId="20" xfId="38" applyNumberFormat="1" applyFont="1" applyFill="1" applyBorder="1" applyAlignment="1">
      <alignment horizontal="center"/>
    </xf>
    <xf numFmtId="164" fontId="18" fillId="26" borderId="12" xfId="38" applyNumberFormat="1" applyFont="1" applyFill="1" applyBorder="1" applyAlignment="1">
      <alignment horizontal="center"/>
    </xf>
    <xf numFmtId="0" fontId="30" fillId="24" borderId="23" xfId="38" applyFont="1" applyFill="1" applyBorder="1"/>
    <xf numFmtId="0" fontId="18" fillId="25" borderId="0" xfId="38" applyFont="1" applyFill="1" applyBorder="1" applyAlignment="1">
      <alignment horizontal="center"/>
    </xf>
    <xf numFmtId="164" fontId="18" fillId="25" borderId="0" xfId="38" applyNumberFormat="1" applyFont="1" applyFill="1" applyBorder="1" applyAlignment="1">
      <alignment horizontal="center"/>
    </xf>
    <xf numFmtId="0" fontId="18" fillId="25" borderId="26" xfId="38" applyFont="1" applyFill="1" applyBorder="1" applyAlignment="1">
      <alignment horizontal="center" wrapText="1"/>
    </xf>
    <xf numFmtId="0" fontId="18" fillId="25" borderId="13" xfId="38" applyFont="1" applyFill="1" applyBorder="1" applyAlignment="1">
      <alignment horizontal="center" wrapText="1"/>
    </xf>
    <xf numFmtId="0" fontId="31" fillId="25" borderId="26" xfId="38" applyFont="1" applyFill="1" applyBorder="1" applyAlignment="1">
      <alignment horizontal="center" wrapText="1"/>
    </xf>
    <xf numFmtId="0" fontId="31" fillId="25" borderId="13" xfId="38" applyFont="1" applyFill="1" applyBorder="1" applyAlignment="1">
      <alignment horizontal="center" wrapText="1"/>
    </xf>
    <xf numFmtId="0" fontId="18" fillId="26" borderId="16" xfId="38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29" fillId="24" borderId="29" xfId="0" applyNumberFormat="1" applyFont="1" applyFill="1" applyBorder="1" applyAlignment="1">
      <alignment horizontal="center"/>
    </xf>
    <xf numFmtId="1" fontId="20" fillId="26" borderId="30" xfId="46" applyNumberFormat="1" applyFont="1" applyFill="1" applyBorder="1" applyAlignment="1">
      <alignment horizontal="center"/>
    </xf>
    <xf numFmtId="1" fontId="1" fillId="24" borderId="29" xfId="0" applyNumberFormat="1" applyFont="1" applyFill="1" applyBorder="1" applyAlignment="1">
      <alignment horizontal="center"/>
    </xf>
    <xf numFmtId="1" fontId="1" fillId="24" borderId="31" xfId="0" applyNumberFormat="1" applyFont="1" applyFill="1" applyBorder="1" applyAlignment="1">
      <alignment horizontal="center"/>
    </xf>
    <xf numFmtId="1" fontId="1" fillId="26" borderId="30" xfId="0" applyNumberFormat="1" applyFont="1" applyFill="1" applyBorder="1" applyAlignment="1">
      <alignment horizontal="center"/>
    </xf>
    <xf numFmtId="1" fontId="1" fillId="26" borderId="29" xfId="0" applyNumberFormat="1" applyFont="1" applyFill="1" applyBorder="1" applyAlignment="1">
      <alignment horizontal="center"/>
    </xf>
    <xf numFmtId="1" fontId="1" fillId="24" borderId="30" xfId="0" applyNumberFormat="1" applyFont="1" applyFill="1" applyBorder="1" applyAlignment="1">
      <alignment horizontal="center"/>
    </xf>
    <xf numFmtId="0" fontId="1" fillId="26" borderId="29" xfId="0" applyNumberFormat="1" applyFont="1" applyFill="1" applyBorder="1" applyAlignment="1">
      <alignment horizontal="center"/>
    </xf>
    <xf numFmtId="1" fontId="1" fillId="26" borderId="31" xfId="0" applyNumberFormat="1" applyFont="1" applyFill="1" applyBorder="1" applyAlignment="1">
      <alignment horizontal="center"/>
    </xf>
    <xf numFmtId="0" fontId="20" fillId="0" borderId="33" xfId="46" applyFont="1" applyFill="1" applyBorder="1" applyAlignment="1">
      <alignment horizontal="center"/>
    </xf>
    <xf numFmtId="164" fontId="18" fillId="0" borderId="33" xfId="38" applyNumberFormat="1" applyFont="1" applyFill="1" applyBorder="1" applyAlignment="1">
      <alignment horizontal="center"/>
    </xf>
    <xf numFmtId="0" fontId="18" fillId="0" borderId="33" xfId="38" applyFont="1" applyFill="1" applyBorder="1" applyAlignment="1">
      <alignment horizontal="center"/>
    </xf>
    <xf numFmtId="0" fontId="18" fillId="0" borderId="33" xfId="38" applyFont="1" applyFill="1" applyBorder="1"/>
    <xf numFmtId="0" fontId="30" fillId="26" borderId="32" xfId="38" applyFont="1" applyFill="1" applyBorder="1"/>
    <xf numFmtId="0" fontId="18" fillId="24" borderId="24" xfId="38" applyFont="1" applyFill="1" applyBorder="1" applyAlignment="1">
      <alignment horizontal="center"/>
    </xf>
    <xf numFmtId="0" fontId="18" fillId="26" borderId="37" xfId="38" applyFont="1" applyFill="1" applyBorder="1" applyAlignment="1">
      <alignment horizontal="center"/>
    </xf>
    <xf numFmtId="0" fontId="18" fillId="24" borderId="38" xfId="38" applyFont="1" applyFill="1" applyBorder="1" applyAlignment="1">
      <alignment horizontal="center"/>
    </xf>
    <xf numFmtId="0" fontId="18" fillId="24" borderId="40" xfId="38" applyFont="1" applyFill="1" applyBorder="1" applyAlignment="1">
      <alignment horizontal="center"/>
    </xf>
    <xf numFmtId="0" fontId="18" fillId="26" borderId="41" xfId="38" applyFont="1" applyFill="1" applyBorder="1" applyAlignment="1">
      <alignment horizontal="center"/>
    </xf>
    <xf numFmtId="0" fontId="18" fillId="24" borderId="26" xfId="38" applyFont="1" applyFill="1" applyBorder="1" applyAlignment="1">
      <alignment horizontal="center"/>
    </xf>
    <xf numFmtId="0" fontId="18" fillId="24" borderId="42" xfId="38" applyFont="1" applyFill="1" applyBorder="1" applyAlignment="1">
      <alignment horizontal="center"/>
    </xf>
    <xf numFmtId="0" fontId="18" fillId="26" borderId="38" xfId="38" applyFont="1" applyFill="1" applyBorder="1" applyAlignment="1">
      <alignment horizontal="center"/>
    </xf>
    <xf numFmtId="0" fontId="18" fillId="26" borderId="43" xfId="38" applyFont="1" applyFill="1" applyBorder="1" applyAlignment="1">
      <alignment horizontal="center"/>
    </xf>
    <xf numFmtId="0" fontId="18" fillId="26" borderId="45" xfId="38" applyFont="1" applyFill="1" applyBorder="1" applyAlignment="1">
      <alignment horizontal="center"/>
    </xf>
    <xf numFmtId="0" fontId="30" fillId="26" borderId="44" xfId="38" applyFont="1" applyFill="1" applyBorder="1"/>
    <xf numFmtId="0" fontId="18" fillId="26" borderId="42" xfId="38" applyFont="1" applyFill="1" applyBorder="1" applyAlignment="1">
      <alignment horizontal="center"/>
    </xf>
    <xf numFmtId="0" fontId="30" fillId="24" borderId="46" xfId="38" applyFont="1" applyFill="1" applyBorder="1"/>
    <xf numFmtId="0" fontId="25" fillId="26" borderId="12" xfId="38" applyFont="1" applyFill="1" applyBorder="1"/>
    <xf numFmtId="0" fontId="28" fillId="24" borderId="38" xfId="38" applyFont="1" applyFill="1" applyBorder="1" applyAlignment="1">
      <alignment horizontal="center"/>
    </xf>
    <xf numFmtId="0" fontId="25" fillId="24" borderId="32" xfId="38" applyFont="1" applyFill="1" applyBorder="1"/>
    <xf numFmtId="0" fontId="30" fillId="0" borderId="32" xfId="38" applyFont="1" applyFill="1" applyBorder="1"/>
    <xf numFmtId="0" fontId="18" fillId="0" borderId="38" xfId="38" applyFont="1" applyFill="1" applyBorder="1" applyAlignment="1">
      <alignment horizontal="center"/>
    </xf>
    <xf numFmtId="16" fontId="18" fillId="26" borderId="42" xfId="38" applyNumberFormat="1" applyFont="1" applyFill="1" applyBorder="1" applyAlignment="1">
      <alignment horizontal="center"/>
    </xf>
    <xf numFmtId="0" fontId="30" fillId="26" borderId="32" xfId="38" applyFont="1" applyFill="1" applyBorder="1" applyAlignment="1">
      <alignment horizontal="left"/>
    </xf>
    <xf numFmtId="0" fontId="26" fillId="27" borderId="51" xfId="38" applyFont="1" applyFill="1" applyBorder="1"/>
    <xf numFmtId="0" fontId="26" fillId="27" borderId="52" xfId="38" applyFont="1" applyFill="1" applyBorder="1"/>
    <xf numFmtId="0" fontId="0" fillId="0" borderId="0" xfId="0" applyBorder="1"/>
    <xf numFmtId="0" fontId="18" fillId="26" borderId="16" xfId="38" applyFont="1" applyFill="1" applyBorder="1"/>
    <xf numFmtId="164" fontId="18" fillId="26" borderId="16" xfId="38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17" xfId="38" applyFont="1" applyFill="1" applyBorder="1" applyAlignment="1">
      <alignment horizontal="left"/>
    </xf>
    <xf numFmtId="0" fontId="30" fillId="26" borderId="16" xfId="38" applyFont="1" applyFill="1" applyBorder="1"/>
    <xf numFmtId="0" fontId="30" fillId="0" borderId="17" xfId="38" applyFont="1" applyFill="1" applyBorder="1"/>
    <xf numFmtId="0" fontId="1" fillId="26" borderId="0" xfId="0" applyFont="1" applyFill="1"/>
    <xf numFmtId="0" fontId="18" fillId="26" borderId="25" xfId="38" applyFont="1" applyFill="1" applyBorder="1"/>
    <xf numFmtId="0" fontId="18" fillId="26" borderId="25" xfId="38" applyFont="1" applyFill="1" applyBorder="1" applyAlignment="1">
      <alignment horizontal="center"/>
    </xf>
    <xf numFmtId="0" fontId="18" fillId="0" borderId="25" xfId="38" applyFont="1" applyFill="1" applyBorder="1"/>
    <xf numFmtId="0" fontId="18" fillId="0" borderId="25" xfId="38" applyFont="1" applyFill="1" applyBorder="1" applyAlignment="1">
      <alignment horizontal="center"/>
    </xf>
    <xf numFmtId="164" fontId="18" fillId="26" borderId="18" xfId="38" applyNumberFormat="1" applyFont="1" applyFill="1" applyBorder="1" applyAlignment="1">
      <alignment horizontal="center"/>
    </xf>
    <xf numFmtId="0" fontId="34" fillId="0" borderId="0" xfId="0" applyFont="1"/>
    <xf numFmtId="0" fontId="33" fillId="0" borderId="0" xfId="0" applyFont="1"/>
    <xf numFmtId="0" fontId="0" fillId="0" borderId="53" xfId="0" applyBorder="1"/>
    <xf numFmtId="0" fontId="30" fillId="26" borderId="54" xfId="38" applyFont="1" applyFill="1" applyBorder="1"/>
    <xf numFmtId="0" fontId="25" fillId="24" borderId="55" xfId="38" applyFont="1" applyFill="1" applyBorder="1"/>
    <xf numFmtId="0" fontId="25" fillId="26" borderId="56" xfId="38" applyFont="1" applyFill="1" applyBorder="1"/>
    <xf numFmtId="0" fontId="30" fillId="24" borderId="27" xfId="38" applyFont="1" applyFill="1" applyBorder="1"/>
    <xf numFmtId="0" fontId="30" fillId="0" borderId="54" xfId="38" applyFont="1" applyFill="1" applyBorder="1"/>
    <xf numFmtId="0" fontId="0" fillId="24" borderId="0" xfId="0" applyFill="1" applyBorder="1"/>
    <xf numFmtId="0" fontId="30" fillId="26" borderId="55" xfId="38" applyFont="1" applyFill="1" applyBorder="1"/>
    <xf numFmtId="0" fontId="18" fillId="25" borderId="27" xfId="38" applyFont="1" applyFill="1" applyBorder="1" applyAlignment="1">
      <alignment horizontal="center"/>
    </xf>
    <xf numFmtId="0" fontId="18" fillId="24" borderId="0" xfId="38" applyFont="1" applyFill="1" applyBorder="1" applyAlignment="1">
      <alignment horizontal="center" wrapText="1"/>
    </xf>
    <xf numFmtId="0" fontId="18" fillId="24" borderId="0" xfId="38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64" fontId="18" fillId="24" borderId="0" xfId="38" applyNumberFormat="1" applyFont="1" applyFill="1" applyBorder="1" applyAlignment="1">
      <alignment horizontal="center"/>
    </xf>
    <xf numFmtId="0" fontId="0" fillId="0" borderId="49" xfId="0" applyBorder="1"/>
    <xf numFmtId="0" fontId="30" fillId="26" borderId="60" xfId="38" applyFont="1" applyFill="1" applyBorder="1"/>
    <xf numFmtId="0" fontId="26" fillId="27" borderId="58" xfId="38" applyFont="1" applyFill="1" applyBorder="1"/>
    <xf numFmtId="0" fontId="26" fillId="25" borderId="21" xfId="38" applyFont="1" applyFill="1" applyBorder="1"/>
    <xf numFmtId="0" fontId="30" fillId="26" borderId="54" xfId="38" applyFont="1" applyFill="1" applyBorder="1" applyAlignment="1">
      <alignment horizontal="left"/>
    </xf>
    <xf numFmtId="0" fontId="0" fillId="24" borderId="49" xfId="0" applyFill="1" applyBorder="1"/>
    <xf numFmtId="0" fontId="26" fillId="25" borderId="49" xfId="38" applyFont="1" applyFill="1" applyBorder="1"/>
    <xf numFmtId="1" fontId="20" fillId="26" borderId="29" xfId="46" applyNumberFormat="1" applyFont="1" applyFill="1" applyBorder="1" applyAlignment="1">
      <alignment horizontal="center"/>
    </xf>
    <xf numFmtId="1" fontId="20" fillId="25" borderId="29" xfId="46" applyNumberFormat="1" applyFont="1" applyFill="1" applyBorder="1" applyAlignment="1">
      <alignment horizontal="center"/>
    </xf>
    <xf numFmtId="1" fontId="1" fillId="25" borderId="29" xfId="0" applyNumberFormat="1" applyFont="1" applyFill="1" applyBorder="1" applyAlignment="1">
      <alignment horizontal="center"/>
    </xf>
    <xf numFmtId="1" fontId="1" fillId="25" borderId="30" xfId="0" applyNumberFormat="1" applyFont="1" applyFill="1" applyBorder="1" applyAlignment="1">
      <alignment horizontal="center"/>
    </xf>
    <xf numFmtId="1" fontId="29" fillId="24" borderId="30" xfId="0" applyNumberFormat="1" applyFont="1" applyFill="1" applyBorder="1" applyAlignment="1">
      <alignment horizontal="center"/>
    </xf>
    <xf numFmtId="1" fontId="29" fillId="25" borderId="61" xfId="0" applyNumberFormat="1" applyFont="1" applyFill="1" applyBorder="1" applyAlignment="1">
      <alignment horizontal="center"/>
    </xf>
    <xf numFmtId="1" fontId="29" fillId="26" borderId="29" xfId="0" applyNumberFormat="1" applyFont="1" applyFill="1" applyBorder="1" applyAlignment="1">
      <alignment horizontal="center"/>
    </xf>
    <xf numFmtId="1" fontId="1" fillId="24" borderId="61" xfId="0" applyNumberFormat="1" applyFont="1" applyFill="1" applyBorder="1" applyAlignment="1">
      <alignment horizontal="center"/>
    </xf>
    <xf numFmtId="1" fontId="1" fillId="25" borderId="61" xfId="0" applyNumberFormat="1" applyFont="1" applyFill="1" applyBorder="1" applyAlignment="1">
      <alignment horizontal="center"/>
    </xf>
    <xf numFmtId="1" fontId="1" fillId="26" borderId="62" xfId="0" applyNumberFormat="1" applyFont="1" applyFill="1" applyBorder="1" applyAlignment="1">
      <alignment horizontal="center"/>
    </xf>
    <xf numFmtId="1" fontId="1" fillId="26" borderId="61" xfId="0" applyNumberFormat="1" applyFont="1" applyFill="1" applyBorder="1" applyAlignment="1">
      <alignment horizontal="center"/>
    </xf>
    <xf numFmtId="1" fontId="1" fillId="24" borderId="33" xfId="0" applyNumberFormat="1" applyFont="1" applyFill="1" applyBorder="1" applyAlignment="1">
      <alignment horizontal="center"/>
    </xf>
    <xf numFmtId="164" fontId="18" fillId="24" borderId="33" xfId="38" applyNumberFormat="1" applyFont="1" applyFill="1" applyBorder="1" applyAlignment="1">
      <alignment horizontal="center"/>
    </xf>
    <xf numFmtId="0" fontId="18" fillId="26" borderId="63" xfId="38" applyFont="1" applyFill="1" applyBorder="1" applyAlignment="1">
      <alignment horizontal="center"/>
    </xf>
    <xf numFmtId="0" fontId="18" fillId="24" borderId="50" xfId="38" applyFont="1" applyFill="1" applyBorder="1" applyAlignment="1">
      <alignment horizontal="center" wrapText="1"/>
    </xf>
    <xf numFmtId="1" fontId="1" fillId="24" borderId="50" xfId="0" applyNumberFormat="1" applyFont="1" applyFill="1" applyBorder="1" applyAlignment="1">
      <alignment horizontal="center"/>
    </xf>
    <xf numFmtId="1" fontId="1" fillId="24" borderId="35" xfId="0" applyNumberFormat="1" applyFont="1" applyFill="1" applyBorder="1" applyAlignment="1">
      <alignment horizontal="center"/>
    </xf>
    <xf numFmtId="1" fontId="1" fillId="24" borderId="62" xfId="0" applyNumberFormat="1" applyFont="1" applyFill="1" applyBorder="1" applyAlignment="1">
      <alignment horizontal="center"/>
    </xf>
    <xf numFmtId="0" fontId="1" fillId="25" borderId="49" xfId="0" applyNumberFormat="1" applyFont="1" applyFill="1" applyBorder="1" applyAlignment="1">
      <alignment horizontal="center"/>
    </xf>
    <xf numFmtId="0" fontId="1" fillId="25" borderId="30" xfId="0" applyNumberFormat="1" applyFont="1" applyFill="1" applyBorder="1" applyAlignment="1">
      <alignment horizontal="center"/>
    </xf>
    <xf numFmtId="1" fontId="1" fillId="26" borderId="66" xfId="0" applyNumberFormat="1" applyFont="1" applyFill="1" applyBorder="1" applyAlignment="1">
      <alignment horizontal="center"/>
    </xf>
    <xf numFmtId="0" fontId="31" fillId="25" borderId="27" xfId="38" applyFont="1" applyFill="1" applyBorder="1" applyAlignment="1">
      <alignment horizontal="center" wrapText="1"/>
    </xf>
    <xf numFmtId="0" fontId="31" fillId="25" borderId="23" xfId="38" applyFont="1" applyFill="1" applyBorder="1" applyAlignment="1">
      <alignment horizontal="center" wrapText="1"/>
    </xf>
    <xf numFmtId="1" fontId="1" fillId="25" borderId="23" xfId="0" applyNumberFormat="1" applyFont="1" applyFill="1" applyBorder="1" applyAlignment="1">
      <alignment horizontal="center"/>
    </xf>
    <xf numFmtId="0" fontId="31" fillId="24" borderId="0" xfId="38" applyFont="1" applyFill="1" applyBorder="1" applyAlignment="1">
      <alignment horizontal="center" wrapText="1"/>
    </xf>
    <xf numFmtId="0" fontId="31" fillId="24" borderId="50" xfId="38" applyFont="1" applyFill="1" applyBorder="1" applyAlignment="1">
      <alignment horizontal="center" wrapText="1"/>
    </xf>
    <xf numFmtId="0" fontId="30" fillId="24" borderId="67" xfId="38" applyFont="1" applyFill="1" applyBorder="1"/>
    <xf numFmtId="0" fontId="18" fillId="24" borderId="68" xfId="38" applyFont="1" applyFill="1" applyBorder="1" applyAlignment="1">
      <alignment horizontal="center"/>
    </xf>
    <xf numFmtId="164" fontId="18" fillId="24" borderId="34" xfId="38" applyNumberFormat="1" applyFont="1" applyFill="1" applyBorder="1" applyAlignment="1">
      <alignment horizontal="center"/>
    </xf>
    <xf numFmtId="1" fontId="1" fillId="24" borderId="36" xfId="0" applyNumberFormat="1" applyFont="1" applyFill="1" applyBorder="1" applyAlignment="1">
      <alignment horizontal="center"/>
    </xf>
    <xf numFmtId="0" fontId="30" fillId="24" borderId="69" xfId="38" applyFont="1" applyFill="1" applyBorder="1"/>
    <xf numFmtId="0" fontId="18" fillId="24" borderId="56" xfId="38" applyFont="1" applyFill="1" applyBorder="1" applyAlignment="1">
      <alignment horizontal="center"/>
    </xf>
    <xf numFmtId="164" fontId="18" fillId="24" borderId="70" xfId="38" applyNumberFormat="1" applyFont="1" applyFill="1" applyBorder="1" applyAlignment="1">
      <alignment horizontal="center"/>
    </xf>
    <xf numFmtId="0" fontId="18" fillId="0" borderId="21" xfId="38" applyFont="1" applyFill="1" applyBorder="1"/>
    <xf numFmtId="0" fontId="1" fillId="26" borderId="21" xfId="0" applyFont="1" applyFill="1" applyBorder="1"/>
    <xf numFmtId="0" fontId="18" fillId="26" borderId="22" xfId="38" applyFont="1" applyFill="1" applyBorder="1"/>
    <xf numFmtId="0" fontId="18" fillId="0" borderId="22" xfId="38" applyFont="1" applyFill="1" applyBorder="1"/>
    <xf numFmtId="0" fontId="18" fillId="24" borderId="71" xfId="38" applyFont="1" applyFill="1" applyBorder="1"/>
    <xf numFmtId="0" fontId="18" fillId="24" borderId="72" xfId="38" applyFont="1" applyFill="1" applyBorder="1"/>
    <xf numFmtId="0" fontId="18" fillId="24" borderId="72" xfId="38" applyFont="1" applyFill="1" applyBorder="1" applyAlignment="1">
      <alignment horizontal="center"/>
    </xf>
    <xf numFmtId="164" fontId="18" fillId="0" borderId="73" xfId="38" applyNumberFormat="1" applyFont="1" applyFill="1" applyBorder="1" applyAlignment="1">
      <alignment horizontal="center"/>
    </xf>
    <xf numFmtId="0" fontId="18" fillId="0" borderId="75" xfId="38" applyFont="1" applyFill="1" applyBorder="1" applyAlignment="1">
      <alignment horizontal="center"/>
    </xf>
    <xf numFmtId="0" fontId="1" fillId="26" borderId="61" xfId="0" applyNumberFormat="1" applyFont="1" applyFill="1" applyBorder="1" applyAlignment="1">
      <alignment horizontal="center"/>
    </xf>
    <xf numFmtId="0" fontId="1" fillId="0" borderId="74" xfId="0" applyNumberFormat="1" applyFont="1" applyFill="1" applyBorder="1" applyAlignment="1">
      <alignment horizontal="center"/>
    </xf>
    <xf numFmtId="0" fontId="1" fillId="26" borderId="76" xfId="0" applyNumberFormat="1" applyFont="1" applyFill="1" applyBorder="1" applyAlignment="1">
      <alignment horizontal="center"/>
    </xf>
    <xf numFmtId="0" fontId="1" fillId="0" borderId="76" xfId="0" applyNumberFormat="1" applyFont="1" applyFill="1" applyBorder="1" applyAlignment="1">
      <alignment horizontal="center"/>
    </xf>
    <xf numFmtId="0" fontId="1" fillId="24" borderId="77" xfId="0" applyNumberFormat="1" applyFont="1" applyFill="1" applyBorder="1" applyAlignment="1">
      <alignment horizontal="center"/>
    </xf>
    <xf numFmtId="0" fontId="26" fillId="26" borderId="78" xfId="38" applyFont="1" applyFill="1" applyBorder="1" applyAlignment="1">
      <alignment horizontal="left"/>
    </xf>
    <xf numFmtId="0" fontId="26" fillId="26" borderId="79" xfId="38" applyFont="1" applyFill="1" applyBorder="1" applyAlignment="1">
      <alignment horizontal="left"/>
    </xf>
    <xf numFmtId="0" fontId="26" fillId="26" borderId="79" xfId="38" applyFont="1" applyFill="1" applyBorder="1" applyAlignment="1"/>
    <xf numFmtId="0" fontId="26" fillId="26" borderId="62" xfId="38" applyFont="1" applyFill="1" applyBorder="1" applyAlignment="1"/>
    <xf numFmtId="0" fontId="26" fillId="26" borderId="16" xfId="38" applyFont="1" applyFill="1" applyBorder="1" applyAlignment="1">
      <alignment horizontal="left"/>
    </xf>
    <xf numFmtId="0" fontId="26" fillId="26" borderId="16" xfId="38" applyFont="1" applyFill="1" applyBorder="1" applyAlignment="1"/>
    <xf numFmtId="0" fontId="26" fillId="26" borderId="80" xfId="38" applyFont="1" applyFill="1" applyBorder="1" applyAlignment="1"/>
    <xf numFmtId="0" fontId="18" fillId="0" borderId="74" xfId="38" applyFont="1" applyFill="1" applyBorder="1" applyAlignment="1">
      <alignment horizontal="center"/>
    </xf>
    <xf numFmtId="0" fontId="30" fillId="0" borderId="81" xfId="38" applyFont="1" applyFill="1" applyBorder="1" applyAlignment="1">
      <alignment horizontal="left"/>
    </xf>
    <xf numFmtId="0" fontId="18" fillId="0" borderId="81" xfId="38" applyFont="1" applyFill="1" applyBorder="1" applyAlignment="1">
      <alignment horizontal="center"/>
    </xf>
    <xf numFmtId="164" fontId="18" fillId="0" borderId="81" xfId="38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26" fillId="26" borderId="27" xfId="38" applyFont="1" applyFill="1" applyBorder="1" applyAlignment="1">
      <alignment horizontal="left"/>
    </xf>
    <xf numFmtId="0" fontId="30" fillId="0" borderId="21" xfId="38" applyFont="1" applyFill="1" applyBorder="1" applyAlignment="1">
      <alignment horizontal="left"/>
    </xf>
    <xf numFmtId="0" fontId="30" fillId="26" borderId="27" xfId="38" applyFont="1" applyFill="1" applyBorder="1"/>
    <xf numFmtId="0" fontId="30" fillId="0" borderId="21" xfId="38" applyFont="1" applyFill="1" applyBorder="1"/>
    <xf numFmtId="0" fontId="30" fillId="0" borderId="60" xfId="38" applyFont="1" applyFill="1" applyBorder="1"/>
    <xf numFmtId="0" fontId="30" fillId="0" borderId="81" xfId="38" applyFont="1" applyFill="1" applyBorder="1"/>
    <xf numFmtId="1" fontId="18" fillId="0" borderId="74" xfId="38" applyNumberFormat="1" applyFont="1" applyFill="1" applyBorder="1" applyAlignment="1">
      <alignment horizontal="center"/>
    </xf>
    <xf numFmtId="1" fontId="1" fillId="0" borderId="7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26" fillId="26" borderId="61" xfId="38" applyFont="1" applyFill="1" applyBorder="1" applyAlignment="1"/>
    <xf numFmtId="0" fontId="1" fillId="26" borderId="27" xfId="0" applyFont="1" applyFill="1" applyBorder="1"/>
    <xf numFmtId="0" fontId="18" fillId="26" borderId="27" xfId="38" applyFont="1" applyFill="1" applyBorder="1"/>
    <xf numFmtId="0" fontId="18" fillId="0" borderId="60" xfId="38" applyFont="1" applyFill="1" applyBorder="1"/>
    <xf numFmtId="0" fontId="18" fillId="0" borderId="81" xfId="38" applyFont="1" applyFill="1" applyBorder="1"/>
    <xf numFmtId="164" fontId="18" fillId="0" borderId="25" xfId="38" applyNumberFormat="1" applyFont="1" applyFill="1" applyBorder="1" applyAlignment="1">
      <alignment horizontal="center"/>
    </xf>
    <xf numFmtId="0" fontId="30" fillId="24" borderId="83" xfId="38" applyFont="1" applyFill="1" applyBorder="1"/>
    <xf numFmtId="0" fontId="30" fillId="24" borderId="25" xfId="38" applyFont="1" applyFill="1" applyBorder="1"/>
    <xf numFmtId="0" fontId="30" fillId="26" borderId="83" xfId="38" applyFont="1" applyFill="1" applyBorder="1"/>
    <xf numFmtId="0" fontId="30" fillId="26" borderId="25" xfId="38" applyFont="1" applyFill="1" applyBorder="1"/>
    <xf numFmtId="0" fontId="30" fillId="24" borderId="88" xfId="38" applyFont="1" applyFill="1" applyBorder="1"/>
    <xf numFmtId="0" fontId="30" fillId="26" borderId="28" xfId="38" applyFont="1" applyFill="1" applyBorder="1"/>
    <xf numFmtId="0" fontId="30" fillId="24" borderId="28" xfId="38" applyFont="1" applyFill="1" applyBorder="1"/>
    <xf numFmtId="0" fontId="0" fillId="0" borderId="0" xfId="0" applyFont="1"/>
    <xf numFmtId="164" fontId="18" fillId="24" borderId="17" xfId="38" applyNumberFormat="1" applyFont="1" applyFill="1" applyBorder="1" applyAlignment="1">
      <alignment horizontal="center"/>
    </xf>
    <xf numFmtId="164" fontId="18" fillId="24" borderId="89" xfId="38" applyNumberFormat="1" applyFont="1" applyFill="1" applyBorder="1" applyAlignment="1">
      <alignment horizontal="center"/>
    </xf>
    <xf numFmtId="0" fontId="1" fillId="24" borderId="31" xfId="0" applyNumberFormat="1" applyFont="1" applyFill="1" applyBorder="1" applyAlignment="1">
      <alignment horizontal="center"/>
    </xf>
    <xf numFmtId="0" fontId="25" fillId="29" borderId="25" xfId="38" applyFont="1" applyFill="1" applyBorder="1"/>
    <xf numFmtId="0" fontId="25" fillId="29" borderId="83" xfId="38" applyFont="1" applyFill="1" applyBorder="1"/>
    <xf numFmtId="0" fontId="30" fillId="30" borderId="88" xfId="38" applyFont="1" applyFill="1" applyBorder="1"/>
    <xf numFmtId="0" fontId="30" fillId="30" borderId="25" xfId="38" applyFont="1" applyFill="1" applyBorder="1"/>
    <xf numFmtId="0" fontId="30" fillId="30" borderId="25" xfId="38" applyFont="1" applyFill="1" applyBorder="1" applyAlignment="1">
      <alignment horizontal="left"/>
    </xf>
    <xf numFmtId="0" fontId="25" fillId="30" borderId="25" xfId="38" applyFont="1" applyFill="1" applyBorder="1"/>
    <xf numFmtId="0" fontId="30" fillId="30" borderId="83" xfId="38" applyFont="1" applyFill="1" applyBorder="1"/>
    <xf numFmtId="0" fontId="1" fillId="24" borderId="18" xfId="0" applyNumberFormat="1" applyFont="1" applyFill="1" applyBorder="1" applyAlignment="1">
      <alignment horizontal="center"/>
    </xf>
    <xf numFmtId="0" fontId="18" fillId="24" borderId="25" xfId="38" applyFont="1" applyFill="1" applyBorder="1"/>
    <xf numFmtId="164" fontId="18" fillId="24" borderId="25" xfId="38" applyNumberFormat="1" applyFont="1" applyFill="1" applyBorder="1" applyAlignment="1">
      <alignment horizontal="center"/>
    </xf>
    <xf numFmtId="0" fontId="1" fillId="24" borderId="25" xfId="0" applyNumberFormat="1" applyFont="1" applyFill="1" applyBorder="1" applyAlignment="1">
      <alignment horizontal="center"/>
    </xf>
    <xf numFmtId="0" fontId="30" fillId="30" borderId="22" xfId="38" applyFont="1" applyFill="1" applyBorder="1"/>
    <xf numFmtId="164" fontId="18" fillId="24" borderId="21" xfId="38" applyNumberFormat="1" applyFont="1" applyFill="1" applyBorder="1" applyAlignment="1">
      <alignment horizontal="center"/>
    </xf>
    <xf numFmtId="0" fontId="18" fillId="24" borderId="93" xfId="38" applyFont="1" applyFill="1" applyBorder="1"/>
    <xf numFmtId="164" fontId="18" fillId="24" borderId="37" xfId="38" applyNumberFormat="1" applyFont="1" applyFill="1" applyBorder="1" applyAlignment="1">
      <alignment horizontal="center"/>
    </xf>
    <xf numFmtId="164" fontId="18" fillId="30" borderId="25" xfId="38" applyNumberFormat="1" applyFont="1" applyFill="1" applyBorder="1" applyAlignment="1">
      <alignment horizontal="center"/>
    </xf>
    <xf numFmtId="164" fontId="18" fillId="24" borderId="96" xfId="38" applyNumberFormat="1" applyFont="1" applyFill="1" applyBorder="1" applyAlignment="1">
      <alignment horizontal="center"/>
    </xf>
    <xf numFmtId="164" fontId="18" fillId="24" borderId="91" xfId="38" applyNumberFormat="1" applyFont="1" applyFill="1" applyBorder="1" applyAlignment="1">
      <alignment horizontal="center"/>
    </xf>
    <xf numFmtId="164" fontId="18" fillId="24" borderId="93" xfId="38" applyNumberFormat="1" applyFont="1" applyFill="1" applyBorder="1" applyAlignment="1">
      <alignment horizontal="center"/>
    </xf>
    <xf numFmtId="0" fontId="1" fillId="24" borderId="22" xfId="0" applyNumberFormat="1" applyFont="1" applyFill="1" applyBorder="1" applyAlignment="1">
      <alignment horizontal="center"/>
    </xf>
    <xf numFmtId="0" fontId="18" fillId="30" borderId="25" xfId="38" applyFont="1" applyFill="1" applyBorder="1" applyAlignment="1">
      <alignment horizontal="center"/>
    </xf>
    <xf numFmtId="0" fontId="18" fillId="24" borderId="96" xfId="38" applyFont="1" applyFill="1" applyBorder="1" applyAlignment="1">
      <alignment horizontal="center"/>
    </xf>
    <xf numFmtId="0" fontId="30" fillId="30" borderId="22" xfId="38" applyFont="1" applyFill="1" applyBorder="1" applyAlignment="1">
      <alignment horizontal="left"/>
    </xf>
    <xf numFmtId="0" fontId="30" fillId="24" borderId="53" xfId="38" applyFont="1" applyFill="1" applyBorder="1"/>
    <xf numFmtId="0" fontId="30" fillId="30" borderId="92" xfId="38" applyFont="1" applyFill="1" applyBorder="1" applyAlignment="1">
      <alignment horizontal="left"/>
    </xf>
    <xf numFmtId="0" fontId="30" fillId="24" borderId="101" xfId="38" applyFont="1" applyFill="1" applyBorder="1"/>
    <xf numFmtId="0" fontId="30" fillId="24" borderId="92" xfId="38" applyFont="1" applyFill="1" applyBorder="1"/>
    <xf numFmtId="1" fontId="18" fillId="30" borderId="75" xfId="38" applyNumberFormat="1" applyFont="1" applyFill="1" applyBorder="1" applyAlignment="1">
      <alignment horizontal="center"/>
    </xf>
    <xf numFmtId="1" fontId="1" fillId="24" borderId="49" xfId="0" applyNumberFormat="1" applyFont="1" applyFill="1" applyBorder="1" applyAlignment="1">
      <alignment horizontal="center"/>
    </xf>
    <xf numFmtId="1" fontId="1" fillId="30" borderId="75" xfId="0" applyNumberFormat="1" applyFont="1" applyFill="1" applyBorder="1" applyAlignment="1">
      <alignment horizontal="center"/>
    </xf>
    <xf numFmtId="0" fontId="30" fillId="30" borderId="92" xfId="38" applyFont="1" applyFill="1" applyBorder="1"/>
    <xf numFmtId="0" fontId="18" fillId="30" borderId="95" xfId="38" applyFont="1" applyFill="1" applyBorder="1" applyAlignment="1">
      <alignment horizontal="center"/>
    </xf>
    <xf numFmtId="0" fontId="18" fillId="30" borderId="91" xfId="38" applyFont="1" applyFill="1" applyBorder="1" applyAlignment="1">
      <alignment horizontal="center"/>
    </xf>
    <xf numFmtId="0" fontId="18" fillId="30" borderId="96" xfId="38" applyFont="1" applyFill="1" applyBorder="1" applyAlignment="1">
      <alignment horizontal="center"/>
    </xf>
    <xf numFmtId="164" fontId="18" fillId="30" borderId="27" xfId="38" applyNumberFormat="1" applyFont="1" applyFill="1" applyBorder="1" applyAlignment="1">
      <alignment horizontal="center"/>
    </xf>
    <xf numFmtId="0" fontId="18" fillId="24" borderId="25" xfId="38" applyFont="1" applyFill="1" applyBorder="1" applyAlignment="1">
      <alignment horizontal="center"/>
    </xf>
    <xf numFmtId="164" fontId="18" fillId="30" borderId="96" xfId="38" applyNumberFormat="1" applyFont="1" applyFill="1" applyBorder="1" applyAlignment="1">
      <alignment horizontal="center"/>
    </xf>
    <xf numFmtId="0" fontId="18" fillId="24" borderId="93" xfId="38" applyFont="1" applyFill="1" applyBorder="1" applyAlignment="1">
      <alignment horizontal="center"/>
    </xf>
    <xf numFmtId="0" fontId="18" fillId="30" borderId="98" xfId="38" applyFont="1" applyFill="1" applyBorder="1" applyAlignment="1">
      <alignment horizontal="center"/>
    </xf>
    <xf numFmtId="0" fontId="18" fillId="30" borderId="93" xfId="38" applyFont="1" applyFill="1" applyBorder="1" applyAlignment="1">
      <alignment horizontal="center"/>
    </xf>
    <xf numFmtId="164" fontId="18" fillId="30" borderId="93" xfId="38" applyNumberFormat="1" applyFont="1" applyFill="1" applyBorder="1" applyAlignment="1">
      <alignment horizontal="center"/>
    </xf>
    <xf numFmtId="0" fontId="28" fillId="30" borderId="25" xfId="38" applyFont="1" applyFill="1" applyBorder="1" applyAlignment="1">
      <alignment horizontal="center"/>
    </xf>
    <xf numFmtId="0" fontId="28" fillId="30" borderId="96" xfId="38" applyFont="1" applyFill="1" applyBorder="1" applyAlignment="1">
      <alignment horizontal="center"/>
    </xf>
    <xf numFmtId="0" fontId="18" fillId="24" borderId="91" xfId="38" applyFont="1" applyFill="1" applyBorder="1" applyAlignment="1">
      <alignment horizontal="center"/>
    </xf>
    <xf numFmtId="16" fontId="18" fillId="30" borderId="97" xfId="38" applyNumberFormat="1" applyFont="1" applyFill="1" applyBorder="1" applyAlignment="1">
      <alignment horizontal="center"/>
    </xf>
    <xf numFmtId="1" fontId="1" fillId="24" borderId="76" xfId="0" applyNumberFormat="1" applyFont="1" applyFill="1" applyBorder="1" applyAlignment="1">
      <alignment horizontal="center"/>
    </xf>
    <xf numFmtId="0" fontId="30" fillId="24" borderId="96" xfId="38" applyFont="1" applyFill="1" applyBorder="1"/>
    <xf numFmtId="0" fontId="18" fillId="30" borderId="22" xfId="38" applyFont="1" applyFill="1" applyBorder="1" applyAlignment="1">
      <alignment horizontal="center"/>
    </xf>
    <xf numFmtId="0" fontId="18" fillId="30" borderId="25" xfId="38" applyFont="1" applyFill="1" applyBorder="1"/>
    <xf numFmtId="0" fontId="1" fillId="30" borderId="25" xfId="0" applyNumberFormat="1" applyFont="1" applyFill="1" applyBorder="1" applyAlignment="1">
      <alignment horizontal="center"/>
    </xf>
    <xf numFmtId="0" fontId="18" fillId="30" borderId="93" xfId="38" applyFont="1" applyFill="1" applyBorder="1"/>
    <xf numFmtId="0" fontId="1" fillId="30" borderId="22" xfId="0" applyNumberFormat="1" applyFont="1" applyFill="1" applyBorder="1" applyAlignment="1">
      <alignment horizontal="center"/>
    </xf>
    <xf numFmtId="0" fontId="18" fillId="30" borderId="96" xfId="38" applyFont="1" applyFill="1" applyBorder="1"/>
    <xf numFmtId="164" fontId="18" fillId="30" borderId="16" xfId="38" applyNumberFormat="1" applyFont="1" applyFill="1" applyBorder="1" applyAlignment="1">
      <alignment horizontal="center"/>
    </xf>
    <xf numFmtId="0" fontId="1" fillId="30" borderId="18" xfId="0" applyNumberFormat="1" applyFont="1" applyFill="1" applyBorder="1" applyAlignment="1">
      <alignment horizontal="center"/>
    </xf>
    <xf numFmtId="164" fontId="18" fillId="30" borderId="37" xfId="38" applyNumberFormat="1" applyFont="1" applyFill="1" applyBorder="1" applyAlignment="1">
      <alignment horizontal="center"/>
    </xf>
    <xf numFmtId="164" fontId="18" fillId="30" borderId="89" xfId="38" applyNumberFormat="1" applyFont="1" applyFill="1" applyBorder="1" applyAlignment="1">
      <alignment horizontal="center"/>
    </xf>
    <xf numFmtId="0" fontId="1" fillId="30" borderId="31" xfId="0" applyNumberFormat="1" applyFont="1" applyFill="1" applyBorder="1" applyAlignment="1">
      <alignment horizontal="center"/>
    </xf>
    <xf numFmtId="0" fontId="18" fillId="30" borderId="94" xfId="38" applyFont="1" applyFill="1" applyBorder="1"/>
    <xf numFmtId="0" fontId="18" fillId="30" borderId="22" xfId="38" applyFont="1" applyFill="1" applyBorder="1"/>
    <xf numFmtId="0" fontId="1" fillId="0" borderId="25" xfId="0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Alignment="1">
      <alignment horizontal="left" vertical="center"/>
    </xf>
    <xf numFmtId="0" fontId="36" fillId="0" borderId="0" xfId="0" applyFont="1"/>
    <xf numFmtId="0" fontId="35" fillId="0" borderId="10" xfId="0" applyFont="1" applyBorder="1" applyAlignment="1">
      <alignment horizontal="left" vertical="center"/>
    </xf>
    <xf numFmtId="0" fontId="36" fillId="0" borderId="0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0" xfId="0" applyNumberFormat="1"/>
    <xf numFmtId="0" fontId="35" fillId="0" borderId="24" xfId="0" applyFont="1" applyBorder="1" applyAlignment="1">
      <alignment horizontal="left" vertical="center"/>
    </xf>
    <xf numFmtId="1" fontId="1" fillId="30" borderId="103" xfId="0" applyNumberFormat="1" applyFont="1" applyFill="1" applyBorder="1" applyAlignment="1">
      <alignment horizontal="center"/>
    </xf>
    <xf numFmtId="0" fontId="38" fillId="0" borderId="0" xfId="0" applyFont="1"/>
    <xf numFmtId="0" fontId="37" fillId="0" borderId="0" xfId="0" applyFont="1"/>
    <xf numFmtId="0" fontId="27" fillId="0" borderId="0" xfId="0" applyFont="1" applyAlignment="1">
      <alignment horizontal="left"/>
    </xf>
    <xf numFmtId="164" fontId="1" fillId="0" borderId="0" xfId="0" applyNumberFormat="1" applyFont="1"/>
    <xf numFmtId="0" fontId="20" fillId="0" borderId="93" xfId="46" applyFont="1" applyFill="1" applyBorder="1" applyAlignment="1">
      <alignment horizontal="center"/>
    </xf>
    <xf numFmtId="0" fontId="31" fillId="24" borderId="0" xfId="38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5" xfId="0" applyFont="1" applyBorder="1"/>
    <xf numFmtId="0" fontId="0" fillId="0" borderId="105" xfId="0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1" fontId="40" fillId="0" borderId="10" xfId="1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/>
    <xf numFmtId="0" fontId="0" fillId="0" borderId="13" xfId="0" applyFill="1" applyBorder="1" applyAlignment="1">
      <alignment horizontal="left"/>
    </xf>
    <xf numFmtId="0" fontId="1" fillId="0" borderId="91" xfId="0" applyFont="1" applyBorder="1"/>
    <xf numFmtId="0" fontId="1" fillId="0" borderId="82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164" fontId="1" fillId="0" borderId="82" xfId="0" applyNumberFormat="1" applyFont="1" applyBorder="1"/>
    <xf numFmtId="164" fontId="1" fillId="0" borderId="10" xfId="0" applyNumberFormat="1" applyFont="1" applyBorder="1"/>
    <xf numFmtId="0" fontId="0" fillId="0" borderId="16" xfId="0" applyFill="1" applyBorder="1"/>
    <xf numFmtId="0" fontId="39" fillId="0" borderId="24" xfId="1" applyFont="1" applyFill="1" applyBorder="1" applyAlignment="1">
      <alignment horizontal="center"/>
    </xf>
    <xf numFmtId="1" fontId="39" fillId="0" borderId="24" xfId="1" applyNumberFormat="1" applyFont="1" applyFill="1" applyBorder="1" applyAlignment="1">
      <alignment horizontal="center"/>
    </xf>
    <xf numFmtId="0" fontId="39" fillId="0" borderId="24" xfId="1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left" vertical="center"/>
    </xf>
    <xf numFmtId="0" fontId="26" fillId="27" borderId="25" xfId="38" applyFont="1" applyFill="1" applyBorder="1" applyAlignment="1">
      <alignment horizontal="center" vertical="center"/>
    </xf>
    <xf numFmtId="164" fontId="0" fillId="0" borderId="13" xfId="0" applyNumberFormat="1" applyBorder="1"/>
    <xf numFmtId="0" fontId="27" fillId="0" borderId="25" xfId="0" applyFont="1" applyBorder="1" applyAlignment="1">
      <alignment horizontal="center" vertical="center"/>
    </xf>
    <xf numFmtId="0" fontId="30" fillId="0" borderId="88" xfId="38" applyFont="1" applyFill="1" applyBorder="1"/>
    <xf numFmtId="0" fontId="30" fillId="0" borderId="25" xfId="38" applyFont="1" applyFill="1" applyBorder="1"/>
    <xf numFmtId="0" fontId="18" fillId="0" borderId="96" xfId="38" applyFont="1" applyFill="1" applyBorder="1" applyAlignment="1">
      <alignment horizontal="center"/>
    </xf>
    <xf numFmtId="164" fontId="18" fillId="0" borderId="96" xfId="38" applyNumberFormat="1" applyFont="1" applyFill="1" applyBorder="1" applyAlignment="1">
      <alignment horizontal="center"/>
    </xf>
    <xf numFmtId="0" fontId="18" fillId="0" borderId="91" xfId="38" applyFont="1" applyFill="1" applyBorder="1" applyAlignment="1">
      <alignment horizontal="center"/>
    </xf>
    <xf numFmtId="0" fontId="25" fillId="0" borderId="88" xfId="38" applyFont="1" applyFill="1" applyBorder="1"/>
    <xf numFmtId="0" fontId="25" fillId="0" borderId="25" xfId="38" applyFont="1" applyFill="1" applyBorder="1"/>
    <xf numFmtId="0" fontId="28" fillId="0" borderId="25" xfId="38" applyFont="1" applyFill="1" applyBorder="1" applyAlignment="1">
      <alignment horizontal="center"/>
    </xf>
    <xf numFmtId="164" fontId="18" fillId="0" borderId="93" xfId="38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64" fontId="0" fillId="0" borderId="0" xfId="0" applyNumberFormat="1" applyBorder="1"/>
    <xf numFmtId="0" fontId="0" fillId="0" borderId="104" xfId="0" applyBorder="1" applyAlignment="1">
      <alignment vertical="center" wrapText="1"/>
    </xf>
    <xf numFmtId="0" fontId="1" fillId="30" borderId="53" xfId="0" applyNumberFormat="1" applyFont="1" applyFill="1" applyBorder="1" applyAlignment="1">
      <alignment horizontal="center"/>
    </xf>
    <xf numFmtId="0" fontId="1" fillId="30" borderId="93" xfId="0" applyNumberFormat="1" applyFont="1" applyFill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18" fillId="0" borderId="22" xfId="38" applyFont="1" applyFill="1" applyBorder="1" applyAlignment="1">
      <alignment horizontal="center"/>
    </xf>
    <xf numFmtId="0" fontId="0" fillId="30" borderId="25" xfId="0" applyFill="1" applyBorder="1" applyAlignment="1">
      <alignment vertical="center" wrapText="1"/>
    </xf>
    <xf numFmtId="0" fontId="0" fillId="30" borderId="104" xfId="0" applyFill="1" applyBorder="1" applyAlignment="1">
      <alignment vertical="center" wrapText="1"/>
    </xf>
    <xf numFmtId="0" fontId="0" fillId="30" borderId="25" xfId="0" applyFill="1" applyBorder="1" applyAlignment="1">
      <alignment horizontal="left" vertical="center" wrapText="1"/>
    </xf>
    <xf numFmtId="0" fontId="0" fillId="30" borderId="25" xfId="0" applyFill="1" applyBorder="1" applyAlignment="1">
      <alignment vertical="center"/>
    </xf>
    <xf numFmtId="0" fontId="0" fillId="24" borderId="25" xfId="0" applyFill="1" applyBorder="1" applyAlignment="1">
      <alignment vertical="center" wrapText="1"/>
    </xf>
    <xf numFmtId="0" fontId="35" fillId="0" borderId="105" xfId="0" applyFont="1" applyBorder="1" applyAlignment="1">
      <alignment horizontal="left" vertical="center"/>
    </xf>
    <xf numFmtId="0" fontId="0" fillId="24" borderId="0" xfId="0" applyFill="1" applyBorder="1" applyAlignment="1">
      <alignment vertical="center" wrapText="1"/>
    </xf>
    <xf numFmtId="0" fontId="18" fillId="24" borderId="0" xfId="38" applyFont="1" applyFill="1" applyBorder="1"/>
    <xf numFmtId="0" fontId="1" fillId="24" borderId="0" xfId="0" applyNumberFormat="1" applyFont="1" applyFill="1" applyBorder="1" applyAlignment="1">
      <alignment horizontal="center"/>
    </xf>
    <xf numFmtId="0" fontId="31" fillId="24" borderId="0" xfId="38" applyFont="1" applyFill="1" applyBorder="1" applyAlignment="1">
      <alignment horizontal="center" vertical="center" wrapText="1"/>
    </xf>
    <xf numFmtId="0" fontId="26" fillId="24" borderId="102" xfId="38" applyFont="1" applyFill="1" applyBorder="1" applyAlignment="1">
      <alignment horizontal="center" vertical="center"/>
    </xf>
    <xf numFmtId="0" fontId="26" fillId="24" borderId="99" xfId="38" applyFont="1" applyFill="1" applyBorder="1" applyAlignment="1">
      <alignment horizontal="center" vertical="center"/>
    </xf>
    <xf numFmtId="0" fontId="26" fillId="24" borderId="48" xfId="38" applyFont="1" applyFill="1" applyBorder="1" applyAlignment="1">
      <alignment horizontal="center" vertical="center"/>
    </xf>
    <xf numFmtId="0" fontId="26" fillId="24" borderId="100" xfId="38" applyFont="1" applyFill="1" applyBorder="1" applyAlignment="1">
      <alignment horizontal="center" vertical="center"/>
    </xf>
    <xf numFmtId="0" fontId="26" fillId="24" borderId="49" xfId="38" applyFont="1" applyFill="1" applyBorder="1" applyAlignment="1">
      <alignment horizontal="center" vertical="center"/>
    </xf>
    <xf numFmtId="0" fontId="1" fillId="30" borderId="83" xfId="0" applyNumberFormat="1" applyFont="1" applyFill="1" applyBorder="1" applyAlignment="1">
      <alignment horizontal="center"/>
    </xf>
    <xf numFmtId="0" fontId="0" fillId="0" borderId="93" xfId="0" applyBorder="1" applyAlignment="1">
      <alignment vertical="center" wrapText="1"/>
    </xf>
    <xf numFmtId="0" fontId="18" fillId="0" borderId="93" xfId="38" applyFont="1" applyFill="1" applyBorder="1"/>
    <xf numFmtId="0" fontId="1" fillId="0" borderId="93" xfId="0" applyNumberFormat="1" applyFont="1" applyFill="1" applyBorder="1" applyAlignment="1">
      <alignment horizontal="center"/>
    </xf>
    <xf numFmtId="0" fontId="39" fillId="0" borderId="0" xfId="1" applyFont="1" applyFill="1" applyBorder="1" applyAlignment="1">
      <alignment horizontal="center"/>
    </xf>
    <xf numFmtId="164" fontId="18" fillId="24" borderId="83" xfId="38" applyNumberFormat="1" applyFont="1" applyFill="1" applyBorder="1" applyAlignment="1">
      <alignment horizontal="center"/>
    </xf>
    <xf numFmtId="0" fontId="39" fillId="0" borderId="10" xfId="1" applyFont="1" applyFill="1" applyBorder="1" applyAlignment="1">
      <alignment horizontal="center"/>
    </xf>
    <xf numFmtId="0" fontId="18" fillId="24" borderId="22" xfId="38" applyFont="1" applyFill="1" applyBorder="1" applyAlignment="1">
      <alignment horizontal="center"/>
    </xf>
    <xf numFmtId="164" fontId="18" fillId="30" borderId="91" xfId="38" applyNumberFormat="1" applyFont="1" applyFill="1" applyBorder="1" applyAlignment="1">
      <alignment horizontal="center"/>
    </xf>
    <xf numFmtId="0" fontId="18" fillId="24" borderId="84" xfId="38" applyFont="1" applyFill="1" applyBorder="1" applyAlignment="1">
      <alignment horizontal="center"/>
    </xf>
    <xf numFmtId="164" fontId="18" fillId="24" borderId="82" xfId="38" applyNumberFormat="1" applyFont="1" applyFill="1" applyBorder="1" applyAlignment="1">
      <alignment horizontal="center"/>
    </xf>
    <xf numFmtId="0" fontId="18" fillId="24" borderId="85" xfId="38" applyFont="1" applyFill="1" applyBorder="1" applyAlignment="1">
      <alignment horizontal="center"/>
    </xf>
    <xf numFmtId="164" fontId="18" fillId="24" borderId="53" xfId="38" applyNumberFormat="1" applyFont="1" applyFill="1" applyBorder="1" applyAlignment="1">
      <alignment horizontal="center"/>
    </xf>
    <xf numFmtId="0" fontId="18" fillId="24" borderId="86" xfId="38" applyFont="1" applyFill="1" applyBorder="1" applyAlignment="1">
      <alignment horizontal="center"/>
    </xf>
    <xf numFmtId="164" fontId="18" fillId="24" borderId="87" xfId="38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164" fontId="0" fillId="0" borderId="0" xfId="0" applyNumberFormat="1" applyFont="1" applyBorder="1"/>
    <xf numFmtId="0" fontId="20" fillId="0" borderId="10" xfId="1" applyFont="1" applyFill="1" applyBorder="1" applyAlignment="1">
      <alignment horizontal="center"/>
    </xf>
    <xf numFmtId="164" fontId="0" fillId="0" borderId="10" xfId="0" applyNumberFormat="1" applyFont="1" applyBorder="1"/>
    <xf numFmtId="164" fontId="18" fillId="30" borderId="83" xfId="38" applyNumberFormat="1" applyFont="1" applyFill="1" applyBorder="1" applyAlignment="1">
      <alignment horizontal="center"/>
    </xf>
    <xf numFmtId="0" fontId="25" fillId="0" borderId="0" xfId="46" applyFont="1" applyBorder="1" applyAlignment="1"/>
    <xf numFmtId="0" fontId="41" fillId="0" borderId="0" xfId="49" applyBorder="1" applyAlignment="1"/>
    <xf numFmtId="0" fontId="25" fillId="0" borderId="0" xfId="46" applyFont="1" applyBorder="1" applyAlignment="1">
      <alignment horizontal="left"/>
    </xf>
    <xf numFmtId="0" fontId="41" fillId="0" borderId="0" xfId="49"/>
    <xf numFmtId="0" fontId="31" fillId="24" borderId="0" xfId="38" applyFont="1" applyFill="1" applyBorder="1" applyAlignment="1">
      <alignment horizontal="center" vertical="center" wrapText="1"/>
    </xf>
    <xf numFmtId="164" fontId="18" fillId="30" borderId="106" xfId="38" applyNumberFormat="1" applyFont="1" applyFill="1" applyBorder="1" applyAlignment="1">
      <alignment horizontal="center"/>
    </xf>
    <xf numFmtId="164" fontId="18" fillId="30" borderId="107" xfId="38" applyNumberFormat="1" applyFont="1" applyFill="1" applyBorder="1" applyAlignment="1">
      <alignment horizontal="center"/>
    </xf>
    <xf numFmtId="164" fontId="18" fillId="30" borderId="108" xfId="38" applyNumberFormat="1" applyFont="1" applyFill="1" applyBorder="1" applyAlignment="1">
      <alignment horizontal="center"/>
    </xf>
    <xf numFmtId="164" fontId="18" fillId="24" borderId="85" xfId="38" applyNumberFormat="1" applyFont="1" applyFill="1" applyBorder="1" applyAlignment="1">
      <alignment horizontal="center"/>
    </xf>
    <xf numFmtId="164" fontId="18" fillId="30" borderId="86" xfId="38" applyNumberFormat="1" applyFont="1" applyFill="1" applyBorder="1" applyAlignment="1">
      <alignment horizontal="center"/>
    </xf>
    <xf numFmtId="164" fontId="18" fillId="30" borderId="85" xfId="38" applyNumberFormat="1" applyFont="1" applyFill="1" applyBorder="1" applyAlignment="1">
      <alignment horizontal="center"/>
    </xf>
    <xf numFmtId="164" fontId="18" fillId="24" borderId="86" xfId="38" applyNumberFormat="1" applyFont="1" applyFill="1" applyBorder="1" applyAlignment="1">
      <alignment horizontal="center"/>
    </xf>
    <xf numFmtId="164" fontId="18" fillId="0" borderId="83" xfId="38" applyNumberFormat="1" applyFont="1" applyFill="1" applyBorder="1" applyAlignment="1">
      <alignment horizontal="center"/>
    </xf>
    <xf numFmtId="0" fontId="26" fillId="27" borderId="91" xfId="38" applyFont="1" applyFill="1" applyBorder="1" applyAlignment="1">
      <alignment horizontal="center" vertical="center"/>
    </xf>
    <xf numFmtId="0" fontId="31" fillId="24" borderId="0" xfId="38" applyFont="1" applyFill="1" applyBorder="1" applyAlignment="1">
      <alignment horizontal="center" vertical="center" wrapText="1"/>
    </xf>
    <xf numFmtId="0" fontId="30" fillId="24" borderId="104" xfId="38" applyFont="1" applyFill="1" applyBorder="1" applyAlignment="1">
      <alignment horizontal="left" vertical="center" wrapText="1"/>
    </xf>
    <xf numFmtId="0" fontId="30" fillId="24" borderId="18" xfId="38" applyFont="1" applyFill="1" applyBorder="1" applyAlignment="1">
      <alignment horizontal="left" vertical="center" wrapText="1"/>
    </xf>
    <xf numFmtId="0" fontId="18" fillId="0" borderId="87" xfId="38" applyFont="1" applyFill="1" applyBorder="1" applyAlignment="1">
      <alignment horizontal="center"/>
    </xf>
    <xf numFmtId="0" fontId="42" fillId="0" borderId="25" xfId="0" applyFont="1" applyBorder="1"/>
    <xf numFmtId="164" fontId="18" fillId="0" borderId="91" xfId="38" applyNumberFormat="1" applyFont="1" applyFill="1" applyBorder="1" applyAlignment="1">
      <alignment horizontal="center"/>
    </xf>
    <xf numFmtId="0" fontId="18" fillId="0" borderId="84" xfId="38" applyFont="1" applyFill="1" applyBorder="1" applyAlignment="1">
      <alignment horizontal="center"/>
    </xf>
    <xf numFmtId="164" fontId="18" fillId="0" borderId="82" xfId="38" applyNumberFormat="1" applyFont="1" applyFill="1" applyBorder="1" applyAlignment="1">
      <alignment horizontal="center"/>
    </xf>
    <xf numFmtId="0" fontId="18" fillId="0" borderId="85" xfId="38" applyFont="1" applyFill="1" applyBorder="1" applyAlignment="1">
      <alignment horizontal="center"/>
    </xf>
    <xf numFmtId="164" fontId="18" fillId="0" borderId="53" xfId="38" applyNumberFormat="1" applyFont="1" applyFill="1" applyBorder="1" applyAlignment="1">
      <alignment horizontal="center"/>
    </xf>
    <xf numFmtId="0" fontId="18" fillId="0" borderId="86" xfId="38" applyFont="1" applyFill="1" applyBorder="1" applyAlignment="1">
      <alignment horizontal="center"/>
    </xf>
    <xf numFmtId="164" fontId="18" fillId="0" borderId="87" xfId="38" applyNumberFormat="1" applyFont="1" applyFill="1" applyBorder="1" applyAlignment="1">
      <alignment horizontal="center"/>
    </xf>
    <xf numFmtId="0" fontId="39" fillId="0" borderId="10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1" fontId="39" fillId="24" borderId="10" xfId="1" applyNumberFormat="1" applyFont="1" applyFill="1" applyBorder="1" applyAlignment="1">
      <alignment horizontal="center"/>
    </xf>
    <xf numFmtId="0" fontId="18" fillId="0" borderId="93" xfId="38" applyFont="1" applyFill="1" applyBorder="1" applyAlignment="1">
      <alignment horizontal="center"/>
    </xf>
    <xf numFmtId="164" fontId="18" fillId="0" borderId="22" xfId="38" applyNumberFormat="1" applyFont="1" applyFill="1" applyBorder="1" applyAlignment="1">
      <alignment horizontal="center"/>
    </xf>
    <xf numFmtId="0" fontId="18" fillId="30" borderId="83" xfId="38" applyFont="1" applyFill="1" applyBorder="1" applyAlignment="1">
      <alignment horizontal="center"/>
    </xf>
    <xf numFmtId="0" fontId="18" fillId="30" borderId="84" xfId="38" applyFont="1" applyFill="1" applyBorder="1" applyAlignment="1">
      <alignment horizontal="center"/>
    </xf>
    <xf numFmtId="0" fontId="18" fillId="30" borderId="85" xfId="38" applyFont="1" applyFill="1" applyBorder="1" applyAlignment="1">
      <alignment horizontal="center"/>
    </xf>
    <xf numFmtId="0" fontId="18" fillId="30" borderId="86" xfId="38" applyFont="1" applyFill="1" applyBorder="1" applyAlignment="1">
      <alignment horizontal="center"/>
    </xf>
    <xf numFmtId="164" fontId="18" fillId="24" borderId="84" xfId="38" applyNumberFormat="1" applyFont="1" applyFill="1" applyBorder="1" applyAlignment="1">
      <alignment horizontal="center"/>
    </xf>
    <xf numFmtId="16" fontId="18" fillId="30" borderId="93" xfId="38" applyNumberFormat="1" applyFont="1" applyFill="1" applyBorder="1" applyAlignment="1">
      <alignment horizontal="center"/>
    </xf>
    <xf numFmtId="164" fontId="18" fillId="30" borderId="82" xfId="38" applyNumberFormat="1" applyFont="1" applyFill="1" applyBorder="1" applyAlignment="1">
      <alignment horizontal="center"/>
    </xf>
    <xf numFmtId="164" fontId="18" fillId="30" borderId="53" xfId="38" applyNumberFormat="1" applyFont="1" applyFill="1" applyBorder="1" applyAlignment="1">
      <alignment horizontal="center"/>
    </xf>
    <xf numFmtId="164" fontId="18" fillId="30" borderId="87" xfId="38" applyNumberFormat="1" applyFont="1" applyFill="1" applyBorder="1" applyAlignment="1">
      <alignment horizontal="center"/>
    </xf>
    <xf numFmtId="164" fontId="18" fillId="30" borderId="84" xfId="38" applyNumberFormat="1" applyFont="1" applyFill="1" applyBorder="1" applyAlignment="1">
      <alignment horizontal="center"/>
    </xf>
    <xf numFmtId="164" fontId="18" fillId="30" borderId="22" xfId="38" applyNumberFormat="1" applyFont="1" applyFill="1" applyBorder="1" applyAlignment="1">
      <alignment horizontal="center"/>
    </xf>
    <xf numFmtId="164" fontId="18" fillId="0" borderId="84" xfId="38" applyNumberFormat="1" applyFont="1" applyFill="1" applyBorder="1" applyAlignment="1">
      <alignment horizontal="center"/>
    </xf>
    <xf numFmtId="0" fontId="18" fillId="0" borderId="83" xfId="38" applyFont="1" applyFill="1" applyBorder="1" applyAlignment="1">
      <alignment horizontal="center"/>
    </xf>
    <xf numFmtId="0" fontId="28" fillId="0" borderId="93" xfId="38" applyFont="1" applyFill="1" applyBorder="1" applyAlignment="1">
      <alignment horizontal="center"/>
    </xf>
    <xf numFmtId="1" fontId="39" fillId="24" borderId="24" xfId="1" applyNumberFormat="1" applyFont="1" applyFill="1" applyBorder="1" applyAlignment="1">
      <alignment horizontal="center"/>
    </xf>
    <xf numFmtId="0" fontId="30" fillId="0" borderId="83" xfId="38" applyFont="1" applyFill="1" applyBorder="1"/>
    <xf numFmtId="0" fontId="1" fillId="0" borderId="12" xfId="0" applyFont="1" applyBorder="1"/>
    <xf numFmtId="0" fontId="0" fillId="0" borderId="110" xfId="0" applyBorder="1"/>
    <xf numFmtId="0" fontId="0" fillId="0" borderId="14" xfId="0" applyBorder="1"/>
    <xf numFmtId="0" fontId="0" fillId="0" borderId="47" xfId="0" applyBorder="1"/>
    <xf numFmtId="0" fontId="0" fillId="0" borderId="109" xfId="0" applyBorder="1"/>
    <xf numFmtId="0" fontId="0" fillId="0" borderId="27" xfId="0" applyBorder="1"/>
    <xf numFmtId="0" fontId="0" fillId="0" borderId="26" xfId="0" applyBorder="1"/>
    <xf numFmtId="0" fontId="39" fillId="0" borderId="26" xfId="1" applyFont="1" applyFill="1" applyBorder="1" applyAlignment="1">
      <alignment horizontal="center"/>
    </xf>
    <xf numFmtId="0" fontId="39" fillId="0" borderId="0" xfId="1" applyNumberFormat="1" applyFont="1" applyFill="1" applyBorder="1" applyAlignment="1">
      <alignment horizontal="center"/>
    </xf>
    <xf numFmtId="0" fontId="0" fillId="0" borderId="111" xfId="0" applyFill="1" applyBorder="1" applyAlignment="1">
      <alignment vertical="center" wrapText="1"/>
    </xf>
    <xf numFmtId="0" fontId="18" fillId="0" borderId="112" xfId="38" applyFont="1" applyFill="1" applyBorder="1"/>
    <xf numFmtId="0" fontId="35" fillId="0" borderId="26" xfId="0" applyFont="1" applyBorder="1" applyAlignment="1">
      <alignment horizontal="left" vertical="center"/>
    </xf>
    <xf numFmtId="0" fontId="26" fillId="24" borderId="25" xfId="38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31" fillId="24" borderId="84" xfId="38" applyFont="1" applyFill="1" applyBorder="1" applyAlignment="1">
      <alignment horizontal="center" vertical="center" wrapText="1"/>
    </xf>
    <xf numFmtId="0" fontId="31" fillId="24" borderId="82" xfId="38" applyFont="1" applyFill="1" applyBorder="1" applyAlignment="1">
      <alignment horizontal="center" vertical="center" wrapText="1"/>
    </xf>
    <xf numFmtId="0" fontId="31" fillId="24" borderId="85" xfId="38" applyFont="1" applyFill="1" applyBorder="1" applyAlignment="1">
      <alignment horizontal="center" vertical="center" wrapText="1"/>
    </xf>
    <xf numFmtId="0" fontId="31" fillId="24" borderId="53" xfId="38" applyFont="1" applyFill="1" applyBorder="1" applyAlignment="1">
      <alignment horizontal="center" vertical="center" wrapText="1"/>
    </xf>
    <xf numFmtId="0" fontId="31" fillId="24" borderId="86" xfId="38" applyFont="1" applyFill="1" applyBorder="1" applyAlignment="1">
      <alignment horizontal="center" vertical="center" wrapText="1"/>
    </xf>
    <xf numFmtId="0" fontId="31" fillId="24" borderId="87" xfId="38" applyFont="1" applyFill="1" applyBorder="1" applyAlignment="1">
      <alignment horizontal="center" vertical="center" wrapText="1"/>
    </xf>
    <xf numFmtId="0" fontId="31" fillId="24" borderId="88" xfId="38" applyFont="1" applyFill="1" applyBorder="1" applyAlignment="1">
      <alignment horizontal="center" vertical="center" wrapText="1"/>
    </xf>
    <xf numFmtId="0" fontId="31" fillId="24" borderId="0" xfId="38" applyFont="1" applyFill="1" applyBorder="1" applyAlignment="1">
      <alignment horizontal="center" vertical="center" wrapText="1"/>
    </xf>
    <xf numFmtId="0" fontId="31" fillId="24" borderId="9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horizontal="center" wrapText="1"/>
    </xf>
    <xf numFmtId="0" fontId="22" fillId="0" borderId="0" xfId="46" applyFont="1" applyBorder="1" applyAlignment="1">
      <alignment horizontal="center"/>
    </xf>
    <xf numFmtId="0" fontId="24" fillId="0" borderId="0" xfId="46" applyFont="1" applyAlignment="1">
      <alignment horizontal="center"/>
    </xf>
    <xf numFmtId="0" fontId="21" fillId="0" borderId="0" xfId="46" applyFont="1" applyAlignment="1">
      <alignment horizontal="center"/>
    </xf>
    <xf numFmtId="0" fontId="21" fillId="0" borderId="0" xfId="46" applyFont="1" applyBorder="1" applyAlignment="1">
      <alignment horizontal="center"/>
    </xf>
    <xf numFmtId="0" fontId="31" fillId="0" borderId="84" xfId="38" applyFont="1" applyFill="1" applyBorder="1" applyAlignment="1">
      <alignment horizontal="center" vertical="center" wrapText="1"/>
    </xf>
    <xf numFmtId="0" fontId="31" fillId="0" borderId="82" xfId="38" applyFont="1" applyFill="1" applyBorder="1" applyAlignment="1">
      <alignment horizontal="center" vertical="center" wrapText="1"/>
    </xf>
    <xf numFmtId="0" fontId="31" fillId="0" borderId="85" xfId="38" applyFont="1" applyFill="1" applyBorder="1" applyAlignment="1">
      <alignment horizontal="center" vertical="center" wrapText="1"/>
    </xf>
    <xf numFmtId="0" fontId="31" fillId="0" borderId="53" xfId="38" applyFont="1" applyFill="1" applyBorder="1" applyAlignment="1">
      <alignment horizontal="center" vertical="center" wrapText="1"/>
    </xf>
    <xf numFmtId="0" fontId="31" fillId="0" borderId="0" xfId="38" applyFont="1" applyFill="1" applyBorder="1" applyAlignment="1">
      <alignment horizontal="center" vertical="center" wrapText="1"/>
    </xf>
    <xf numFmtId="0" fontId="31" fillId="0" borderId="86" xfId="38" applyFont="1" applyFill="1" applyBorder="1" applyAlignment="1">
      <alignment horizontal="center" vertical="center" wrapText="1"/>
    </xf>
    <xf numFmtId="0" fontId="31" fillId="0" borderId="90" xfId="38" applyFont="1" applyFill="1" applyBorder="1" applyAlignment="1">
      <alignment horizontal="center" vertical="center" wrapText="1"/>
    </xf>
    <xf numFmtId="0" fontId="22" fillId="0" borderId="90" xfId="46" applyFont="1" applyBorder="1" applyAlignment="1">
      <alignment horizontal="center" vertical="center"/>
    </xf>
    <xf numFmtId="0" fontId="18" fillId="0" borderId="84" xfId="38" applyFont="1" applyFill="1" applyBorder="1" applyAlignment="1">
      <alignment horizontal="center"/>
    </xf>
    <xf numFmtId="0" fontId="18" fillId="0" borderId="82" xfId="38" applyFont="1" applyFill="1" applyBorder="1" applyAlignment="1">
      <alignment horizontal="center"/>
    </xf>
    <xf numFmtId="0" fontId="18" fillId="0" borderId="85" xfId="38" applyFont="1" applyFill="1" applyBorder="1" applyAlignment="1">
      <alignment horizontal="center"/>
    </xf>
    <xf numFmtId="0" fontId="18" fillId="0" borderId="53" xfId="38" applyFont="1" applyFill="1" applyBorder="1" applyAlignment="1">
      <alignment horizontal="center"/>
    </xf>
    <xf numFmtId="0" fontId="18" fillId="0" borderId="86" xfId="38" applyFont="1" applyFill="1" applyBorder="1" applyAlignment="1">
      <alignment horizontal="center"/>
    </xf>
    <xf numFmtId="0" fontId="18" fillId="0" borderId="87" xfId="38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3" fillId="0" borderId="50" xfId="38" applyFont="1" applyFill="1" applyBorder="1" applyAlignment="1">
      <alignment horizontal="center"/>
    </xf>
    <xf numFmtId="0" fontId="31" fillId="0" borderId="87" xfId="38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1" fillId="28" borderId="57" xfId="38" applyFont="1" applyFill="1" applyBorder="1" applyAlignment="1">
      <alignment horizontal="center" wrapText="1"/>
    </xf>
    <xf numFmtId="0" fontId="31" fillId="28" borderId="35" xfId="38" applyFont="1" applyFill="1" applyBorder="1" applyAlignment="1">
      <alignment horizontal="center" wrapText="1"/>
    </xf>
    <xf numFmtId="0" fontId="31" fillId="28" borderId="24" xfId="38" applyFont="1" applyFill="1" applyBorder="1" applyAlignment="1">
      <alignment horizontal="center" wrapText="1"/>
    </xf>
    <xf numFmtId="0" fontId="31" fillId="28" borderId="29" xfId="38" applyFont="1" applyFill="1" applyBorder="1" applyAlignment="1">
      <alignment horizontal="center" wrapText="1"/>
    </xf>
    <xf numFmtId="0" fontId="31" fillId="28" borderId="68" xfId="38" applyFont="1" applyFill="1" applyBorder="1" applyAlignment="1">
      <alignment horizontal="center" wrapText="1"/>
    </xf>
    <xf numFmtId="0" fontId="31" fillId="28" borderId="38" xfId="38" applyFont="1" applyFill="1" applyBorder="1" applyAlignment="1">
      <alignment horizontal="center" wrapText="1"/>
    </xf>
    <xf numFmtId="0" fontId="31" fillId="28" borderId="63" xfId="38" applyFont="1" applyFill="1" applyBorder="1" applyAlignment="1">
      <alignment horizontal="center" wrapText="1"/>
    </xf>
    <xf numFmtId="0" fontId="31" fillId="28" borderId="36" xfId="38" applyFont="1" applyFill="1" applyBorder="1" applyAlignment="1">
      <alignment horizontal="center" wrapText="1"/>
    </xf>
    <xf numFmtId="0" fontId="31" fillId="28" borderId="39" xfId="38" applyFont="1" applyFill="1" applyBorder="1" applyAlignment="1">
      <alignment horizontal="center" wrapText="1"/>
    </xf>
    <xf numFmtId="0" fontId="31" fillId="28" borderId="11" xfId="38" applyFont="1" applyFill="1" applyBorder="1" applyAlignment="1">
      <alignment horizontal="center" wrapText="1"/>
    </xf>
    <xf numFmtId="0" fontId="31" fillId="28" borderId="59" xfId="38" applyFont="1" applyFill="1" applyBorder="1" applyAlignment="1">
      <alignment horizontal="center" vertical="center" wrapText="1"/>
    </xf>
    <xf numFmtId="0" fontId="31" fillId="28" borderId="48" xfId="38" applyFont="1" applyFill="1" applyBorder="1" applyAlignment="1">
      <alignment horizontal="center" vertical="center" wrapText="1"/>
    </xf>
    <xf numFmtId="0" fontId="31" fillId="28" borderId="28" xfId="38" applyFont="1" applyFill="1" applyBorder="1" applyAlignment="1">
      <alignment horizontal="center" vertical="center" wrapText="1"/>
    </xf>
    <xf numFmtId="0" fontId="31" fillId="28" borderId="49" xfId="38" applyFont="1" applyFill="1" applyBorder="1" applyAlignment="1">
      <alignment horizontal="center" vertical="center" wrapText="1"/>
    </xf>
    <xf numFmtId="0" fontId="31" fillId="28" borderId="33" xfId="38" applyFont="1" applyFill="1" applyBorder="1" applyAlignment="1">
      <alignment horizontal="center" wrapText="1"/>
    </xf>
    <xf numFmtId="0" fontId="31" fillId="28" borderId="48" xfId="38" applyFont="1" applyFill="1" applyBorder="1" applyAlignment="1">
      <alignment horizontal="center" wrapText="1"/>
    </xf>
    <xf numFmtId="0" fontId="31" fillId="28" borderId="0" xfId="38" applyFont="1" applyFill="1" applyBorder="1" applyAlignment="1">
      <alignment horizontal="center" wrapText="1"/>
    </xf>
    <xf numFmtId="0" fontId="31" fillId="28" borderId="49" xfId="38" applyFont="1" applyFill="1" applyBorder="1" applyAlignment="1">
      <alignment horizontal="center" wrapText="1"/>
    </xf>
    <xf numFmtId="0" fontId="32" fillId="28" borderId="33" xfId="38" applyFont="1" applyFill="1" applyBorder="1" applyAlignment="1">
      <alignment horizontal="center" wrapText="1"/>
    </xf>
    <xf numFmtId="0" fontId="32" fillId="28" borderId="0" xfId="38" applyFont="1" applyFill="1" applyBorder="1" applyAlignment="1">
      <alignment horizontal="center" wrapText="1"/>
    </xf>
    <xf numFmtId="0" fontId="32" fillId="28" borderId="47" xfId="38" applyFont="1" applyFill="1" applyBorder="1" applyAlignment="1">
      <alignment horizontal="center" wrapText="1"/>
    </xf>
    <xf numFmtId="0" fontId="31" fillId="28" borderId="59" xfId="38" applyFont="1" applyFill="1" applyBorder="1" applyAlignment="1">
      <alignment horizontal="center" wrapText="1"/>
    </xf>
    <xf numFmtId="0" fontId="31" fillId="28" borderId="28" xfId="38" applyFont="1" applyFill="1" applyBorder="1" applyAlignment="1">
      <alignment horizontal="center" wrapText="1"/>
    </xf>
    <xf numFmtId="0" fontId="31" fillId="28" borderId="64" xfId="38" applyFont="1" applyFill="1" applyBorder="1" applyAlignment="1">
      <alignment horizontal="center" wrapText="1"/>
    </xf>
    <xf numFmtId="0" fontId="31" fillId="28" borderId="65" xfId="38" applyFont="1" applyFill="1" applyBorder="1" applyAlignment="1">
      <alignment horizontal="center" wrapText="1"/>
    </xf>
    <xf numFmtId="0" fontId="25" fillId="0" borderId="50" xfId="46" applyFont="1" applyBorder="1" applyAlignment="1">
      <alignment horizontal="center"/>
    </xf>
    <xf numFmtId="0" fontId="18" fillId="28" borderId="59" xfId="38" applyFont="1" applyFill="1" applyBorder="1" applyAlignment="1">
      <alignment horizontal="center" vertical="center" wrapText="1"/>
    </xf>
    <xf numFmtId="0" fontId="18" fillId="28" borderId="48" xfId="38" applyFont="1" applyFill="1" applyBorder="1" applyAlignment="1">
      <alignment horizontal="center" vertical="center" wrapText="1"/>
    </xf>
    <xf numFmtId="0" fontId="18" fillId="28" borderId="28" xfId="38" applyFont="1" applyFill="1" applyBorder="1" applyAlignment="1">
      <alignment horizontal="center" vertical="center" wrapText="1"/>
    </xf>
    <xf numFmtId="0" fontId="18" fillId="28" borderId="49" xfId="38" applyFont="1" applyFill="1" applyBorder="1" applyAlignment="1">
      <alignment horizontal="center" vertical="center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/>
    <cellStyle name="Input 2" xfId="35"/>
    <cellStyle name="Linked Cell 2" xfId="36"/>
    <cellStyle name="Neutral 2" xfId="37"/>
    <cellStyle name="Normal" xfId="0" builtinId="0"/>
    <cellStyle name="Normal 2" xfId="1"/>
    <cellStyle name="Normal 2 2" xfId="46"/>
    <cellStyle name="Normal 2 2 2" xfId="48"/>
    <cellStyle name="Normal 2 3" xfId="45"/>
    <cellStyle name="Normal_Sheet1" xfId="38"/>
    <cellStyle name="Note 2" xfId="39"/>
    <cellStyle name="Note 2 2" xfId="44"/>
    <cellStyle name="Note 2 3" xfId="47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99CCFF"/>
      <color rgb="FF33CC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kei@intervale.org" TargetMode="External"/><Relationship Id="rId2" Type="http://schemas.openxmlformats.org/officeDocument/2006/relationships/hyperlink" Target="mailto:mandys@intervale.org" TargetMode="External"/><Relationship Id="rId1" Type="http://schemas.openxmlformats.org/officeDocument/2006/relationships/hyperlink" Target="mailto:icnsales@interval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abSelected="1" topLeftCell="A271" workbookViewId="0">
      <selection activeCell="J270" sqref="J270"/>
    </sheetView>
  </sheetViews>
  <sheetFormatPr defaultRowHeight="15" x14ac:dyDescent="0.25"/>
  <cols>
    <col min="1" max="1" width="2.85546875" style="1" customWidth="1"/>
    <col min="2" max="2" width="22.28515625" customWidth="1"/>
    <col min="3" max="3" width="24.7109375" customWidth="1"/>
    <col min="4" max="4" width="12.42578125" customWidth="1"/>
    <col min="5" max="5" width="11.7109375" customWidth="1"/>
    <col min="6" max="6" width="21" style="395" bestFit="1" customWidth="1"/>
    <col min="7" max="7" width="12.85546875" customWidth="1"/>
    <col min="8" max="8" width="9.5703125" customWidth="1"/>
  </cols>
  <sheetData>
    <row r="1" spans="1:12" ht="23.25" x14ac:dyDescent="0.35">
      <c r="B1" s="441" t="s">
        <v>0</v>
      </c>
      <c r="C1" s="441"/>
      <c r="D1" s="441"/>
      <c r="E1" s="441"/>
      <c r="F1" s="441"/>
    </row>
    <row r="2" spans="1:12" ht="21" x14ac:dyDescent="0.35">
      <c r="B2" s="442" t="s">
        <v>242</v>
      </c>
      <c r="C2" s="442"/>
      <c r="D2" s="442"/>
      <c r="E2" s="442"/>
      <c r="F2" s="442"/>
    </row>
    <row r="3" spans="1:12" ht="17.25" customHeight="1" x14ac:dyDescent="0.35">
      <c r="B3" s="443" t="s">
        <v>193</v>
      </c>
      <c r="C3" s="443"/>
      <c r="D3" s="443"/>
      <c r="E3" s="443"/>
      <c r="F3" s="443"/>
      <c r="H3" s="91"/>
    </row>
    <row r="4" spans="1:12" s="1" customFormat="1" ht="17.25" customHeight="1" x14ac:dyDescent="0.3">
      <c r="B4" s="440" t="s">
        <v>334</v>
      </c>
      <c r="C4" s="440"/>
      <c r="D4" s="440"/>
      <c r="E4" s="440"/>
      <c r="F4" s="440"/>
      <c r="H4" s="91"/>
    </row>
    <row r="5" spans="1:12" ht="21" customHeight="1" x14ac:dyDescent="0.3">
      <c r="B5" s="370" t="s">
        <v>335</v>
      </c>
      <c r="C5" s="368"/>
      <c r="D5" s="369" t="s">
        <v>333</v>
      </c>
      <c r="E5" s="368"/>
      <c r="F5" s="368"/>
      <c r="G5" s="274"/>
      <c r="H5" s="276"/>
    </row>
    <row r="6" spans="1:12" s="1" customFormat="1" ht="46.5" customHeight="1" thickBot="1" x14ac:dyDescent="0.35">
      <c r="B6" s="451" t="s">
        <v>194</v>
      </c>
      <c r="C6" s="451"/>
      <c r="D6" s="451"/>
      <c r="E6" s="451"/>
      <c r="F6" s="451"/>
      <c r="G6" s="272"/>
      <c r="H6" s="276"/>
    </row>
    <row r="7" spans="1:12" ht="26.25" customHeight="1" thickBot="1" x14ac:dyDescent="0.3">
      <c r="A7" s="91"/>
      <c r="B7" s="312" t="s">
        <v>2</v>
      </c>
      <c r="C7" s="312" t="s">
        <v>3</v>
      </c>
      <c r="D7" s="312" t="s">
        <v>4</v>
      </c>
      <c r="E7" s="312" t="s">
        <v>5</v>
      </c>
      <c r="F7" s="381" t="s">
        <v>6</v>
      </c>
      <c r="G7" s="312" t="s">
        <v>247</v>
      </c>
      <c r="H7" s="314" t="s">
        <v>5</v>
      </c>
      <c r="I7" s="1"/>
      <c r="J7" s="1"/>
      <c r="K7" s="1"/>
      <c r="L7" s="1"/>
    </row>
    <row r="8" spans="1:12" s="1" customFormat="1" ht="17.45" customHeight="1" thickBot="1" x14ac:dyDescent="0.3">
      <c r="A8" s="106"/>
      <c r="B8" s="233" t="s">
        <v>172</v>
      </c>
      <c r="C8" s="215" t="s">
        <v>182</v>
      </c>
      <c r="D8" s="255" t="s">
        <v>9</v>
      </c>
      <c r="E8" s="373">
        <v>3.3</v>
      </c>
      <c r="F8" s="394">
        <v>39</v>
      </c>
      <c r="G8" s="311"/>
      <c r="H8" s="313">
        <f>G8*E8</f>
        <v>0</v>
      </c>
    </row>
    <row r="9" spans="1:12" s="1" customFormat="1" ht="17.45" customHeight="1" x14ac:dyDescent="0.25">
      <c r="A9" s="106"/>
      <c r="B9" s="436" t="s">
        <v>183</v>
      </c>
      <c r="C9" s="431"/>
      <c r="D9" s="242" t="s">
        <v>10</v>
      </c>
      <c r="E9" s="374">
        <v>4</v>
      </c>
      <c r="F9" s="394">
        <v>170</v>
      </c>
      <c r="G9" s="275"/>
      <c r="H9" s="278">
        <f t="shared" ref="H9:H86" si="0">G9*E9</f>
        <v>0</v>
      </c>
    </row>
    <row r="10" spans="1:12" s="1" customFormat="1" ht="17.45" customHeight="1" x14ac:dyDescent="0.25">
      <c r="A10" s="106"/>
      <c r="B10" s="437"/>
      <c r="C10" s="433"/>
      <c r="D10" s="242" t="s">
        <v>11</v>
      </c>
      <c r="E10" s="374">
        <v>4.5999999999999996</v>
      </c>
      <c r="F10" s="394">
        <v>394</v>
      </c>
      <c r="G10" s="275"/>
      <c r="H10" s="278">
        <f t="shared" si="0"/>
        <v>0</v>
      </c>
    </row>
    <row r="11" spans="1:12" s="1" customFormat="1" ht="17.45" customHeight="1" x14ac:dyDescent="0.25">
      <c r="A11" s="106"/>
      <c r="B11" s="437"/>
      <c r="C11" s="433"/>
      <c r="D11" s="242" t="s">
        <v>12</v>
      </c>
      <c r="E11" s="374">
        <v>5.35</v>
      </c>
      <c r="F11" s="394">
        <v>144</v>
      </c>
      <c r="G11" s="275"/>
      <c r="H11" s="278">
        <f t="shared" si="0"/>
        <v>0</v>
      </c>
    </row>
    <row r="12" spans="1:12" s="1" customFormat="1" ht="17.45" customHeight="1" thickBot="1" x14ac:dyDescent="0.3">
      <c r="A12" s="106"/>
      <c r="B12" s="438"/>
      <c r="C12" s="435"/>
      <c r="D12" s="249" t="s">
        <v>120</v>
      </c>
      <c r="E12" s="375">
        <v>5.9</v>
      </c>
      <c r="F12" s="394" t="s">
        <v>351</v>
      </c>
      <c r="G12" s="275"/>
      <c r="H12" s="278">
        <f t="shared" si="0"/>
        <v>0</v>
      </c>
    </row>
    <row r="13" spans="1:12" s="1" customFormat="1" ht="17.45" customHeight="1" thickBot="1" x14ac:dyDescent="0.3">
      <c r="A13" s="106"/>
      <c r="B13" s="204" t="s">
        <v>136</v>
      </c>
      <c r="C13" s="201" t="s">
        <v>137</v>
      </c>
      <c r="D13" s="246" t="s">
        <v>9</v>
      </c>
      <c r="E13" s="353">
        <v>3.3</v>
      </c>
      <c r="F13" s="394">
        <v>15</v>
      </c>
      <c r="G13" s="275"/>
      <c r="H13" s="278">
        <f t="shared" si="0"/>
        <v>0</v>
      </c>
      <c r="I13" s="416" t="s">
        <v>352</v>
      </c>
      <c r="J13" s="417"/>
      <c r="K13" s="417"/>
      <c r="L13" s="420"/>
    </row>
    <row r="14" spans="1:12" s="1" customFormat="1" ht="17.45" customHeight="1" thickBot="1" x14ac:dyDescent="0.3">
      <c r="A14" s="106"/>
      <c r="B14" s="430" t="s">
        <v>138</v>
      </c>
      <c r="C14" s="431"/>
      <c r="D14" s="246" t="s">
        <v>10</v>
      </c>
      <c r="E14" s="353">
        <v>4</v>
      </c>
      <c r="F14" s="394" t="s">
        <v>351</v>
      </c>
      <c r="G14" s="275"/>
      <c r="H14" s="278">
        <f t="shared" si="0"/>
        <v>0</v>
      </c>
      <c r="J14" s="91"/>
      <c r="L14" s="421"/>
    </row>
    <row r="15" spans="1:12" s="1" customFormat="1" ht="17.25" customHeight="1" thickBot="1" x14ac:dyDescent="0.3">
      <c r="A15" s="106"/>
      <c r="B15" s="432"/>
      <c r="C15" s="433"/>
      <c r="D15" s="254" t="s">
        <v>11</v>
      </c>
      <c r="E15" s="404">
        <v>4.5999999999999996</v>
      </c>
      <c r="F15" s="394">
        <v>2</v>
      </c>
      <c r="G15" s="275"/>
      <c r="H15" s="278">
        <f t="shared" si="0"/>
        <v>0</v>
      </c>
      <c r="J15" s="91"/>
      <c r="L15" s="421"/>
    </row>
    <row r="16" spans="1:12" s="1" customFormat="1" ht="17.45" customHeight="1" x14ac:dyDescent="0.25">
      <c r="A16" s="106"/>
      <c r="B16" s="432"/>
      <c r="C16" s="437"/>
      <c r="D16" s="357"/>
      <c r="E16" s="358"/>
      <c r="F16" s="310"/>
      <c r="G16" s="275"/>
      <c r="H16" s="278">
        <f t="shared" si="0"/>
        <v>0</v>
      </c>
      <c r="J16" s="91"/>
      <c r="L16" s="421"/>
    </row>
    <row r="17" spans="1:12" s="1" customFormat="1" ht="17.45" customHeight="1" thickBot="1" x14ac:dyDescent="0.3">
      <c r="A17" s="106"/>
      <c r="B17" s="434"/>
      <c r="C17" s="438"/>
      <c r="D17" s="361"/>
      <c r="E17" s="362"/>
      <c r="F17" s="310"/>
      <c r="G17" s="275"/>
      <c r="H17" s="278">
        <f t="shared" si="0"/>
        <v>0</v>
      </c>
      <c r="I17" s="418"/>
      <c r="J17" s="419"/>
      <c r="K17" s="419"/>
      <c r="L17" s="422"/>
    </row>
    <row r="18" spans="1:12" s="1" customFormat="1" ht="17.45" customHeight="1" thickBot="1" x14ac:dyDescent="0.3">
      <c r="A18" s="106"/>
      <c r="B18" s="233" t="s">
        <v>188</v>
      </c>
      <c r="C18" s="215" t="s">
        <v>189</v>
      </c>
      <c r="D18" s="405" t="s">
        <v>9</v>
      </c>
      <c r="E18" s="377">
        <v>4.75</v>
      </c>
      <c r="F18" s="394">
        <v>347</v>
      </c>
      <c r="G18" s="275"/>
      <c r="H18" s="278">
        <f t="shared" si="0"/>
        <v>0</v>
      </c>
    </row>
    <row r="19" spans="1:12" s="1" customFormat="1" ht="17.45" customHeight="1" thickBot="1" x14ac:dyDescent="0.3">
      <c r="A19" s="91"/>
      <c r="B19" s="430" t="s">
        <v>198</v>
      </c>
      <c r="C19" s="431"/>
      <c r="D19" s="244" t="s">
        <v>10</v>
      </c>
      <c r="E19" s="378">
        <v>5.75</v>
      </c>
      <c r="F19" s="394" t="s">
        <v>351</v>
      </c>
      <c r="G19" s="275"/>
      <c r="H19" s="278">
        <f t="shared" si="0"/>
        <v>0</v>
      </c>
    </row>
    <row r="20" spans="1:12" s="1" customFormat="1" ht="17.45" customHeight="1" x14ac:dyDescent="0.25">
      <c r="A20" s="91"/>
      <c r="B20" s="432"/>
      <c r="C20" s="437"/>
      <c r="D20" s="401"/>
      <c r="E20" s="406"/>
      <c r="F20" s="310"/>
      <c r="G20" s="275"/>
      <c r="H20" s="278">
        <f t="shared" si="0"/>
        <v>0</v>
      </c>
    </row>
    <row r="21" spans="1:12" s="1" customFormat="1" ht="17.45" customHeight="1" x14ac:dyDescent="0.25">
      <c r="A21" s="91"/>
      <c r="B21" s="432"/>
      <c r="C21" s="437"/>
      <c r="D21" s="402"/>
      <c r="E21" s="407"/>
      <c r="F21" s="310"/>
      <c r="G21" s="275"/>
      <c r="H21" s="278">
        <f t="shared" si="0"/>
        <v>0</v>
      </c>
    </row>
    <row r="22" spans="1:12" s="1" customFormat="1" ht="17.45" customHeight="1" thickBot="1" x14ac:dyDescent="0.3">
      <c r="A22" s="91"/>
      <c r="B22" s="434"/>
      <c r="C22" s="438"/>
      <c r="D22" s="403"/>
      <c r="E22" s="408"/>
      <c r="F22" s="310"/>
      <c r="G22" s="275"/>
      <c r="H22" s="278">
        <f t="shared" si="0"/>
        <v>0</v>
      </c>
    </row>
    <row r="23" spans="1:12" s="1" customFormat="1" ht="17.45" customHeight="1" thickBot="1" x14ac:dyDescent="0.3">
      <c r="A23" s="119"/>
      <c r="B23" s="204" t="s">
        <v>129</v>
      </c>
      <c r="C23" s="201" t="s">
        <v>130</v>
      </c>
      <c r="D23" s="248" t="s">
        <v>9</v>
      </c>
      <c r="E23" s="379">
        <v>3.3</v>
      </c>
      <c r="F23" s="394">
        <v>159</v>
      </c>
      <c r="G23" s="275"/>
      <c r="H23" s="278">
        <f t="shared" si="0"/>
        <v>0</v>
      </c>
      <c r="J23" s="91"/>
    </row>
    <row r="24" spans="1:12" s="1" customFormat="1" ht="17.45" customHeight="1" thickBot="1" x14ac:dyDescent="0.3">
      <c r="A24" s="91"/>
      <c r="B24" s="430" t="s">
        <v>131</v>
      </c>
      <c r="C24" s="431"/>
      <c r="D24" s="246" t="s">
        <v>10</v>
      </c>
      <c r="E24" s="353">
        <v>4</v>
      </c>
      <c r="F24" s="394">
        <v>217</v>
      </c>
      <c r="G24" s="275"/>
      <c r="H24" s="278">
        <f t="shared" si="0"/>
        <v>0</v>
      </c>
      <c r="J24" s="91"/>
    </row>
    <row r="25" spans="1:12" s="1" customFormat="1" ht="17.45" customHeight="1" thickBot="1" x14ac:dyDescent="0.3">
      <c r="A25" s="91"/>
      <c r="B25" s="432"/>
      <c r="C25" s="433"/>
      <c r="D25" s="246" t="s">
        <v>11</v>
      </c>
      <c r="E25" s="353">
        <v>4.5999999999999996</v>
      </c>
      <c r="F25" s="394" t="s">
        <v>351</v>
      </c>
      <c r="G25" s="275"/>
      <c r="H25" s="278">
        <f t="shared" si="0"/>
        <v>0</v>
      </c>
      <c r="J25" s="91"/>
    </row>
    <row r="26" spans="1:12" s="1" customFormat="1" ht="17.45" customHeight="1" thickBot="1" x14ac:dyDescent="0.3">
      <c r="A26" s="91"/>
      <c r="B26" s="432"/>
      <c r="C26" s="433"/>
      <c r="D26" s="246" t="s">
        <v>12</v>
      </c>
      <c r="E26" s="353">
        <v>5.35</v>
      </c>
      <c r="F26" s="394" t="s">
        <v>351</v>
      </c>
      <c r="G26" s="275"/>
      <c r="H26" s="278">
        <f t="shared" si="0"/>
        <v>0</v>
      </c>
      <c r="J26" s="91"/>
    </row>
    <row r="27" spans="1:12" s="1" customFormat="1" ht="17.45" customHeight="1" thickBot="1" x14ac:dyDescent="0.3">
      <c r="A27" s="91"/>
      <c r="B27" s="434"/>
      <c r="C27" s="435"/>
      <c r="D27" s="246" t="s">
        <v>17</v>
      </c>
      <c r="E27" s="353">
        <v>5.95</v>
      </c>
      <c r="F27" s="394">
        <v>359</v>
      </c>
      <c r="G27" s="275"/>
      <c r="H27" s="278">
        <f t="shared" si="0"/>
        <v>0</v>
      </c>
      <c r="J27" s="91"/>
    </row>
    <row r="28" spans="1:12" s="1" customFormat="1" ht="17.45" customHeight="1" thickBot="1" x14ac:dyDescent="0.3">
      <c r="A28" s="91"/>
      <c r="B28" s="214" t="s">
        <v>239</v>
      </c>
      <c r="C28" s="214" t="s">
        <v>240</v>
      </c>
      <c r="D28" s="231" t="s">
        <v>9</v>
      </c>
      <c r="E28" s="367">
        <v>3.3</v>
      </c>
      <c r="F28" s="394">
        <v>18</v>
      </c>
      <c r="G28" s="275"/>
      <c r="H28" s="278">
        <f t="shared" si="0"/>
        <v>0</v>
      </c>
      <c r="I28" s="416" t="s">
        <v>352</v>
      </c>
      <c r="J28" s="417"/>
      <c r="K28" s="417"/>
      <c r="L28" s="420"/>
    </row>
    <row r="29" spans="1:12" s="1" customFormat="1" ht="17.45" customHeight="1" thickBot="1" x14ac:dyDescent="0.3">
      <c r="A29" s="91"/>
      <c r="B29" s="430" t="s">
        <v>248</v>
      </c>
      <c r="C29" s="431"/>
      <c r="D29" s="231" t="s">
        <v>10</v>
      </c>
      <c r="E29" s="367">
        <v>4</v>
      </c>
      <c r="F29" s="394">
        <v>11</v>
      </c>
      <c r="G29" s="275"/>
      <c r="H29" s="278">
        <f t="shared" si="0"/>
        <v>0</v>
      </c>
      <c r="J29" s="91"/>
      <c r="L29" s="421"/>
    </row>
    <row r="30" spans="1:12" s="1" customFormat="1" ht="17.45" customHeight="1" thickBot="1" x14ac:dyDescent="0.3">
      <c r="A30" s="91"/>
      <c r="B30" s="432"/>
      <c r="C30" s="433"/>
      <c r="D30" s="231" t="s">
        <v>11</v>
      </c>
      <c r="E30" s="367">
        <v>4.5999999999999996</v>
      </c>
      <c r="F30" s="394">
        <v>17</v>
      </c>
      <c r="G30" s="275"/>
      <c r="H30" s="278">
        <f t="shared" si="0"/>
        <v>0</v>
      </c>
      <c r="J30" s="91"/>
      <c r="L30" s="421"/>
    </row>
    <row r="31" spans="1:12" s="1" customFormat="1" ht="17.45" customHeight="1" thickBot="1" x14ac:dyDescent="0.3">
      <c r="A31" s="91"/>
      <c r="B31" s="432"/>
      <c r="C31" s="433"/>
      <c r="D31" s="243" t="s">
        <v>12</v>
      </c>
      <c r="E31" s="409">
        <v>5.35</v>
      </c>
      <c r="F31" s="394">
        <v>6</v>
      </c>
      <c r="G31" s="275"/>
      <c r="H31" s="278">
        <f t="shared" si="0"/>
        <v>0</v>
      </c>
      <c r="J31" s="91"/>
      <c r="L31" s="421"/>
    </row>
    <row r="32" spans="1:12" s="1" customFormat="1" ht="17.45" customHeight="1" thickBot="1" x14ac:dyDescent="0.3">
      <c r="A32" s="91"/>
      <c r="B32" s="434"/>
      <c r="C32" s="438"/>
      <c r="D32" s="400"/>
      <c r="E32" s="410"/>
      <c r="F32" s="310"/>
      <c r="G32" s="275"/>
      <c r="H32" s="278">
        <f t="shared" si="0"/>
        <v>0</v>
      </c>
      <c r="I32" s="418"/>
      <c r="J32" s="419"/>
      <c r="K32" s="419"/>
      <c r="L32" s="422"/>
    </row>
    <row r="33" spans="1:10" s="1" customFormat="1" ht="17.45" customHeight="1" thickBot="1" x14ac:dyDescent="0.3">
      <c r="A33" s="91"/>
      <c r="B33" s="201" t="s">
        <v>91</v>
      </c>
      <c r="C33" s="201" t="s">
        <v>241</v>
      </c>
      <c r="D33" s="248" t="s">
        <v>9</v>
      </c>
      <c r="E33" s="379">
        <v>3.3</v>
      </c>
      <c r="F33" s="394">
        <v>150</v>
      </c>
      <c r="G33" s="275"/>
      <c r="H33" s="278">
        <f t="shared" si="0"/>
        <v>0</v>
      </c>
      <c r="J33" s="91"/>
    </row>
    <row r="34" spans="1:10" s="1" customFormat="1" ht="17.45" customHeight="1" thickBot="1" x14ac:dyDescent="0.3">
      <c r="A34" s="91"/>
      <c r="B34" s="444" t="s">
        <v>70</v>
      </c>
      <c r="C34" s="445"/>
      <c r="D34" s="254" t="s">
        <v>10</v>
      </c>
      <c r="E34" s="376">
        <v>4</v>
      </c>
      <c r="F34" s="394">
        <v>120</v>
      </c>
      <c r="G34" s="275"/>
      <c r="H34" s="278">
        <f t="shared" si="0"/>
        <v>0</v>
      </c>
      <c r="J34" s="91"/>
    </row>
    <row r="35" spans="1:10" s="1" customFormat="1" ht="17.45" customHeight="1" x14ac:dyDescent="0.25">
      <c r="A35" s="91"/>
      <c r="B35" s="446"/>
      <c r="C35" s="448"/>
      <c r="D35" s="357"/>
      <c r="E35" s="358"/>
      <c r="F35" s="310"/>
      <c r="G35" s="275"/>
      <c r="H35" s="278">
        <f t="shared" si="0"/>
        <v>0</v>
      </c>
      <c r="J35" s="91"/>
    </row>
    <row r="36" spans="1:10" s="1" customFormat="1" ht="17.45" customHeight="1" x14ac:dyDescent="0.25">
      <c r="A36" s="91"/>
      <c r="B36" s="446"/>
      <c r="C36" s="448"/>
      <c r="D36" s="359"/>
      <c r="E36" s="360"/>
      <c r="F36" s="310"/>
      <c r="G36" s="275"/>
      <c r="H36" s="278">
        <f t="shared" si="0"/>
        <v>0</v>
      </c>
      <c r="J36" s="91"/>
    </row>
    <row r="37" spans="1:10" s="1" customFormat="1" ht="17.45" customHeight="1" thickBot="1" x14ac:dyDescent="0.3">
      <c r="A37" s="91"/>
      <c r="B37" s="449"/>
      <c r="C37" s="450"/>
      <c r="D37" s="361"/>
      <c r="E37" s="362"/>
      <c r="F37" s="310"/>
      <c r="G37" s="275"/>
      <c r="H37" s="278">
        <f t="shared" si="0"/>
        <v>0</v>
      </c>
      <c r="J37" s="91"/>
    </row>
    <row r="38" spans="1:10" ht="17.45" customHeight="1" thickBot="1" x14ac:dyDescent="0.3">
      <c r="A38" s="91"/>
      <c r="B38" s="214" t="s">
        <v>13</v>
      </c>
      <c r="C38" s="214" t="s">
        <v>14</v>
      </c>
      <c r="D38" s="250" t="s">
        <v>9</v>
      </c>
      <c r="E38" s="377">
        <v>3.3</v>
      </c>
      <c r="F38" s="394">
        <v>21</v>
      </c>
      <c r="G38" s="275"/>
      <c r="H38" s="278">
        <f t="shared" si="0"/>
        <v>0</v>
      </c>
      <c r="J38" s="91"/>
    </row>
    <row r="39" spans="1:10" s="1" customFormat="1" ht="17.45" customHeight="1" thickBot="1" x14ac:dyDescent="0.3">
      <c r="A39" s="91"/>
      <c r="B39" s="430" t="s">
        <v>70</v>
      </c>
      <c r="C39" s="431"/>
      <c r="D39" s="231" t="s">
        <v>10</v>
      </c>
      <c r="E39" s="377">
        <v>4</v>
      </c>
      <c r="F39" s="394">
        <v>45</v>
      </c>
      <c r="G39" s="275"/>
      <c r="H39" s="278">
        <f t="shared" si="0"/>
        <v>0</v>
      </c>
      <c r="J39" s="91"/>
    </row>
    <row r="40" spans="1:10" s="1" customFormat="1" ht="17.45" customHeight="1" thickBot="1" x14ac:dyDescent="0.3">
      <c r="A40" s="91"/>
      <c r="B40" s="432"/>
      <c r="C40" s="433"/>
      <c r="D40" s="231" t="s">
        <v>11</v>
      </c>
      <c r="E40" s="367">
        <v>4.5999999999999996</v>
      </c>
      <c r="F40" s="394">
        <v>33</v>
      </c>
      <c r="G40" s="275"/>
      <c r="H40" s="278">
        <f t="shared" si="0"/>
        <v>0</v>
      </c>
    </row>
    <row r="41" spans="1:10" s="1" customFormat="1" ht="17.45" customHeight="1" thickBot="1" x14ac:dyDescent="0.3">
      <c r="A41" s="91"/>
      <c r="B41" s="432"/>
      <c r="C41" s="433"/>
      <c r="D41" s="231" t="s">
        <v>12</v>
      </c>
      <c r="E41" s="367">
        <v>5.35</v>
      </c>
      <c r="F41" s="394">
        <v>247</v>
      </c>
      <c r="G41" s="275"/>
      <c r="H41" s="278">
        <f t="shared" si="0"/>
        <v>0</v>
      </c>
    </row>
    <row r="42" spans="1:10" s="1" customFormat="1" ht="17.45" customHeight="1" thickBot="1" x14ac:dyDescent="0.3">
      <c r="A42" s="91"/>
      <c r="B42" s="434"/>
      <c r="C42" s="435"/>
      <c r="D42" s="231" t="s">
        <v>17</v>
      </c>
      <c r="E42" s="367">
        <v>5.9</v>
      </c>
      <c r="F42" s="394">
        <v>752</v>
      </c>
      <c r="G42" s="275"/>
      <c r="H42" s="278">
        <f t="shared" si="0"/>
        <v>0</v>
      </c>
    </row>
    <row r="43" spans="1:10" ht="17.45" customHeight="1" thickBot="1" x14ac:dyDescent="0.3">
      <c r="A43" s="119"/>
      <c r="B43" s="315" t="s">
        <v>15</v>
      </c>
      <c r="C43" s="316" t="s">
        <v>16</v>
      </c>
      <c r="D43" s="102" t="s">
        <v>9</v>
      </c>
      <c r="E43" s="380">
        <v>3.3</v>
      </c>
      <c r="F43" s="394">
        <v>212</v>
      </c>
      <c r="G43" s="275"/>
      <c r="H43" s="278">
        <f t="shared" si="0"/>
        <v>0</v>
      </c>
    </row>
    <row r="44" spans="1:10" ht="17.45" customHeight="1" thickBot="1" x14ac:dyDescent="0.3">
      <c r="A44" s="91"/>
      <c r="B44" s="430" t="s">
        <v>111</v>
      </c>
      <c r="C44" s="431"/>
      <c r="D44" s="317" t="s">
        <v>10</v>
      </c>
      <c r="E44" s="380">
        <v>4</v>
      </c>
      <c r="F44" s="394" t="s">
        <v>351</v>
      </c>
      <c r="G44" s="275"/>
      <c r="H44" s="278">
        <f t="shared" si="0"/>
        <v>0</v>
      </c>
    </row>
    <row r="45" spans="1:10" ht="17.45" customHeight="1" thickBot="1" x14ac:dyDescent="0.3">
      <c r="A45" s="91"/>
      <c r="B45" s="432"/>
      <c r="C45" s="433"/>
      <c r="D45" s="102" t="s">
        <v>11</v>
      </c>
      <c r="E45" s="380">
        <v>4.5999999999999996</v>
      </c>
      <c r="F45" s="394" t="s">
        <v>351</v>
      </c>
      <c r="G45" s="275"/>
      <c r="H45" s="278">
        <f t="shared" si="0"/>
        <v>0</v>
      </c>
    </row>
    <row r="46" spans="1:10" ht="17.45" customHeight="1" thickBot="1" x14ac:dyDescent="0.3">
      <c r="A46" s="91"/>
      <c r="B46" s="432"/>
      <c r="C46" s="433"/>
      <c r="D46" s="319" t="s">
        <v>12</v>
      </c>
      <c r="E46" s="411">
        <v>5.35</v>
      </c>
      <c r="F46" s="394">
        <v>1</v>
      </c>
      <c r="G46" s="275"/>
      <c r="H46" s="278">
        <f t="shared" si="0"/>
        <v>0</v>
      </c>
    </row>
    <row r="47" spans="1:10" ht="17.45" customHeight="1" thickBot="1" x14ac:dyDescent="0.3">
      <c r="A47" s="91"/>
      <c r="B47" s="434"/>
      <c r="C47" s="438"/>
      <c r="D47" s="412"/>
      <c r="E47" s="399"/>
      <c r="F47" s="310"/>
      <c r="G47" s="275"/>
      <c r="H47" s="278">
        <f t="shared" si="0"/>
        <v>0</v>
      </c>
    </row>
    <row r="48" spans="1:10" s="1" customFormat="1" ht="17.45" customHeight="1" thickBot="1" x14ac:dyDescent="0.3">
      <c r="A48" s="91"/>
      <c r="B48" s="216" t="s">
        <v>132</v>
      </c>
      <c r="C48" s="216" t="s">
        <v>133</v>
      </c>
      <c r="D48" s="253" t="s">
        <v>9</v>
      </c>
      <c r="E48" s="377">
        <v>3.3</v>
      </c>
      <c r="F48" s="394">
        <v>63</v>
      </c>
      <c r="G48" s="275"/>
      <c r="H48" s="278">
        <f t="shared" si="0"/>
        <v>0</v>
      </c>
    </row>
    <row r="49" spans="1:12" s="1" customFormat="1" ht="17.45" customHeight="1" thickBot="1" x14ac:dyDescent="0.3">
      <c r="A49" s="91"/>
      <c r="B49" s="430" t="s">
        <v>174</v>
      </c>
      <c r="C49" s="431"/>
      <c r="D49" s="252" t="s">
        <v>10</v>
      </c>
      <c r="E49" s="377">
        <v>4</v>
      </c>
      <c r="F49" s="394">
        <v>115</v>
      </c>
      <c r="G49" s="275"/>
      <c r="H49" s="278">
        <f t="shared" si="0"/>
        <v>0</v>
      </c>
    </row>
    <row r="50" spans="1:12" s="1" customFormat="1" ht="17.45" customHeight="1" thickBot="1" x14ac:dyDescent="0.3">
      <c r="A50" s="91"/>
      <c r="B50" s="432"/>
      <c r="C50" s="433"/>
      <c r="D50" s="253" t="s">
        <v>11</v>
      </c>
      <c r="E50" s="367">
        <v>4.5999999999999996</v>
      </c>
      <c r="F50" s="394">
        <v>279</v>
      </c>
      <c r="G50" s="275"/>
      <c r="H50" s="278">
        <f t="shared" si="0"/>
        <v>0</v>
      </c>
    </row>
    <row r="51" spans="1:12" s="1" customFormat="1" ht="17.45" customHeight="1" thickBot="1" x14ac:dyDescent="0.3">
      <c r="A51" s="91"/>
      <c r="B51" s="432"/>
      <c r="C51" s="433"/>
      <c r="D51" s="252" t="s">
        <v>12</v>
      </c>
      <c r="E51" s="367">
        <v>5.35</v>
      </c>
      <c r="F51" s="394">
        <v>289</v>
      </c>
      <c r="G51" s="275"/>
      <c r="H51" s="278">
        <f t="shared" si="0"/>
        <v>0</v>
      </c>
    </row>
    <row r="52" spans="1:12" s="1" customFormat="1" ht="17.45" customHeight="1" thickBot="1" x14ac:dyDescent="0.3">
      <c r="A52" s="91"/>
      <c r="B52" s="434"/>
      <c r="C52" s="435"/>
      <c r="D52" s="252" t="s">
        <v>17</v>
      </c>
      <c r="E52" s="367">
        <v>5.9</v>
      </c>
      <c r="F52" s="394">
        <v>267</v>
      </c>
      <c r="G52" s="275"/>
      <c r="H52" s="278">
        <f t="shared" si="0"/>
        <v>0</v>
      </c>
    </row>
    <row r="53" spans="1:12" s="1" customFormat="1" ht="17.45" customHeight="1" x14ac:dyDescent="0.25">
      <c r="A53" s="91"/>
      <c r="B53" s="287"/>
      <c r="C53" s="287"/>
      <c r="D53" s="287"/>
      <c r="E53" s="287"/>
      <c r="F53" s="372"/>
      <c r="G53" s="287"/>
      <c r="H53" s="287"/>
    </row>
    <row r="54" spans="1:12" s="1" customFormat="1" ht="17.45" customHeight="1" x14ac:dyDescent="0.25">
      <c r="A54" s="91"/>
      <c r="B54" s="287"/>
      <c r="C54" s="287"/>
      <c r="D54" s="287"/>
      <c r="E54" s="287"/>
      <c r="F54" s="372"/>
      <c r="G54" s="287"/>
      <c r="H54" s="287"/>
    </row>
    <row r="55" spans="1:12" s="1" customFormat="1" ht="17.45" customHeight="1" x14ac:dyDescent="0.25">
      <c r="A55" s="91"/>
      <c r="B55" s="287"/>
      <c r="C55" s="287"/>
      <c r="D55" s="287"/>
      <c r="E55" s="287"/>
      <c r="F55" s="372"/>
      <c r="G55" s="287"/>
      <c r="H55" s="287"/>
    </row>
    <row r="56" spans="1:12" s="1" customFormat="1" ht="17.45" customHeight="1" thickBot="1" x14ac:dyDescent="0.3">
      <c r="A56" s="91"/>
      <c r="B56" s="287"/>
      <c r="C56" s="287"/>
      <c r="D56" s="287"/>
      <c r="E56" s="287"/>
      <c r="F56" s="372"/>
      <c r="G56" s="287"/>
      <c r="H56" s="287"/>
    </row>
    <row r="57" spans="1:12" s="1" customFormat="1" ht="17.45" customHeight="1" thickBot="1" x14ac:dyDescent="0.3">
      <c r="A57" s="119"/>
      <c r="B57" s="315" t="s">
        <v>134</v>
      </c>
      <c r="C57" s="316" t="s">
        <v>135</v>
      </c>
      <c r="D57" s="102" t="s">
        <v>9</v>
      </c>
      <c r="E57" s="199">
        <v>3.3</v>
      </c>
      <c r="F57" s="309">
        <v>262</v>
      </c>
      <c r="G57" s="275"/>
      <c r="H57" s="278">
        <f t="shared" si="0"/>
        <v>0</v>
      </c>
    </row>
    <row r="58" spans="1:12" s="1" customFormat="1" ht="17.45" customHeight="1" thickBot="1" x14ac:dyDescent="0.3">
      <c r="A58" s="91"/>
      <c r="B58" s="430" t="s">
        <v>175</v>
      </c>
      <c r="C58" s="431"/>
      <c r="D58" s="319" t="s">
        <v>10</v>
      </c>
      <c r="E58" s="199">
        <v>4</v>
      </c>
      <c r="F58" s="309" t="s">
        <v>351</v>
      </c>
      <c r="G58" s="275"/>
      <c r="H58" s="278">
        <f t="shared" si="0"/>
        <v>0</v>
      </c>
    </row>
    <row r="59" spans="1:12" s="1" customFormat="1" ht="17.45" customHeight="1" thickBot="1" x14ac:dyDescent="0.3">
      <c r="A59" s="91"/>
      <c r="B59" s="432"/>
      <c r="C59" s="433"/>
      <c r="D59" s="102"/>
      <c r="E59" s="199"/>
      <c r="F59" s="309"/>
      <c r="G59" s="275"/>
      <c r="H59" s="278">
        <f>G59*E59</f>
        <v>0</v>
      </c>
    </row>
    <row r="60" spans="1:12" s="1" customFormat="1" ht="17.45" customHeight="1" thickBot="1" x14ac:dyDescent="0.3">
      <c r="A60" s="91"/>
      <c r="B60" s="432"/>
      <c r="C60" s="433"/>
      <c r="D60" s="317" t="s">
        <v>12</v>
      </c>
      <c r="E60" s="199">
        <v>5.35</v>
      </c>
      <c r="F60" s="309">
        <v>7</v>
      </c>
      <c r="G60" s="275"/>
      <c r="H60" s="278">
        <f>G60*E60</f>
        <v>0</v>
      </c>
    </row>
    <row r="61" spans="1:12" s="1" customFormat="1" ht="17.45" customHeight="1" thickBot="1" x14ac:dyDescent="0.3">
      <c r="A61" s="91"/>
      <c r="B61" s="434"/>
      <c r="C61" s="435"/>
      <c r="D61" s="102"/>
      <c r="E61" s="318"/>
      <c r="F61" s="309"/>
      <c r="G61" s="275"/>
      <c r="H61" s="278">
        <f t="shared" si="0"/>
        <v>0</v>
      </c>
    </row>
    <row r="62" spans="1:12" s="1" customFormat="1" ht="17.45" customHeight="1" thickBot="1" x14ac:dyDescent="0.3">
      <c r="A62" s="119"/>
      <c r="B62" s="213" t="s">
        <v>139</v>
      </c>
      <c r="C62" s="214" t="s">
        <v>140</v>
      </c>
      <c r="D62" s="243" t="s">
        <v>9</v>
      </c>
      <c r="E62" s="226">
        <v>3.3</v>
      </c>
      <c r="F62" s="309" t="s">
        <v>351</v>
      </c>
      <c r="G62" s="275"/>
      <c r="H62" s="278">
        <f t="shared" si="0"/>
        <v>0</v>
      </c>
      <c r="I62" s="416" t="s">
        <v>352</v>
      </c>
      <c r="J62" s="417"/>
      <c r="K62" s="417"/>
      <c r="L62" s="420"/>
    </row>
    <row r="63" spans="1:12" s="1" customFormat="1" ht="17.45" customHeight="1" thickBot="1" x14ac:dyDescent="0.3">
      <c r="A63" s="91"/>
      <c r="B63" s="430" t="s">
        <v>176</v>
      </c>
      <c r="C63" s="431"/>
      <c r="D63" s="231" t="s">
        <v>10</v>
      </c>
      <c r="E63" s="251">
        <v>4</v>
      </c>
      <c r="F63" s="309" t="s">
        <v>351</v>
      </c>
      <c r="G63" s="275"/>
      <c r="H63" s="278">
        <f t="shared" si="0"/>
        <v>0</v>
      </c>
      <c r="J63" s="91"/>
      <c r="L63" s="421"/>
    </row>
    <row r="64" spans="1:12" s="1" customFormat="1" ht="17.45" customHeight="1" thickBot="1" x14ac:dyDescent="0.3">
      <c r="A64" s="91"/>
      <c r="B64" s="432"/>
      <c r="C64" s="433"/>
      <c r="D64" s="244" t="s">
        <v>11</v>
      </c>
      <c r="E64" s="356">
        <v>4.5999999999999996</v>
      </c>
      <c r="F64" s="309" t="s">
        <v>351</v>
      </c>
      <c r="G64" s="275"/>
      <c r="H64" s="278">
        <f t="shared" si="0"/>
        <v>0</v>
      </c>
      <c r="J64" s="91"/>
      <c r="L64" s="421"/>
    </row>
    <row r="65" spans="1:14" s="1" customFormat="1" ht="17.45" customHeight="1" x14ac:dyDescent="0.25">
      <c r="A65" s="91"/>
      <c r="B65" s="432"/>
      <c r="C65" s="437"/>
      <c r="D65" s="401"/>
      <c r="E65" s="406"/>
      <c r="F65" s="309"/>
      <c r="G65" s="275"/>
      <c r="H65" s="278">
        <f t="shared" si="0"/>
        <v>0</v>
      </c>
      <c r="J65" s="91"/>
      <c r="L65" s="421"/>
    </row>
    <row r="66" spans="1:14" s="1" customFormat="1" ht="17.45" customHeight="1" thickBot="1" x14ac:dyDescent="0.3">
      <c r="A66" s="91"/>
      <c r="B66" s="434"/>
      <c r="C66" s="438"/>
      <c r="D66" s="403"/>
      <c r="E66" s="408"/>
      <c r="F66" s="309"/>
      <c r="G66" s="275"/>
      <c r="H66" s="278">
        <f t="shared" si="0"/>
        <v>0</v>
      </c>
      <c r="I66" s="418"/>
      <c r="J66" s="419"/>
      <c r="K66" s="419"/>
      <c r="L66" s="422"/>
    </row>
    <row r="67" spans="1:14" ht="17.45" customHeight="1" thickBot="1" x14ac:dyDescent="0.3">
      <c r="A67" s="119"/>
      <c r="B67" s="320" t="s">
        <v>18</v>
      </c>
      <c r="C67" s="321" t="s">
        <v>19</v>
      </c>
      <c r="D67" s="413" t="s">
        <v>9</v>
      </c>
      <c r="E67" s="323">
        <v>3.3</v>
      </c>
      <c r="F67" s="309">
        <v>8</v>
      </c>
      <c r="G67" s="275"/>
      <c r="H67" s="278">
        <f t="shared" si="0"/>
        <v>0</v>
      </c>
    </row>
    <row r="68" spans="1:14" ht="17.45" customHeight="1" thickBot="1" x14ac:dyDescent="0.3">
      <c r="A68" s="91"/>
      <c r="B68" s="430" t="s">
        <v>71</v>
      </c>
      <c r="C68" s="431"/>
      <c r="D68" s="322" t="s">
        <v>10</v>
      </c>
      <c r="E68" s="199">
        <v>4</v>
      </c>
      <c r="F68" s="309">
        <v>23</v>
      </c>
      <c r="G68" s="275"/>
      <c r="H68" s="278">
        <f t="shared" si="0"/>
        <v>0</v>
      </c>
    </row>
    <row r="69" spans="1:14" ht="17.45" customHeight="1" thickBot="1" x14ac:dyDescent="0.3">
      <c r="A69" s="91"/>
      <c r="B69" s="432"/>
      <c r="C69" s="433"/>
      <c r="D69" s="322" t="s">
        <v>11</v>
      </c>
      <c r="E69" s="199">
        <v>4.5999999999999996</v>
      </c>
      <c r="F69" s="309">
        <v>18</v>
      </c>
      <c r="G69" s="275"/>
      <c r="H69" s="278">
        <f t="shared" si="0"/>
        <v>0</v>
      </c>
    </row>
    <row r="70" spans="1:14" ht="17.45" customHeight="1" thickBot="1" x14ac:dyDescent="0.3">
      <c r="A70" s="91"/>
      <c r="B70" s="432"/>
      <c r="C70" s="433"/>
      <c r="D70" s="322" t="s">
        <v>12</v>
      </c>
      <c r="E70" s="199">
        <v>5.35</v>
      </c>
      <c r="F70" s="309">
        <v>27</v>
      </c>
      <c r="G70" s="275"/>
      <c r="H70" s="278">
        <f t="shared" si="0"/>
        <v>0</v>
      </c>
    </row>
    <row r="71" spans="1:14" ht="17.45" customHeight="1" thickBot="1" x14ac:dyDescent="0.3">
      <c r="A71" s="91"/>
      <c r="B71" s="434"/>
      <c r="C71" s="435"/>
      <c r="D71" s="322" t="s">
        <v>17</v>
      </c>
      <c r="E71" s="323">
        <v>5.95</v>
      </c>
      <c r="F71" s="309">
        <v>443</v>
      </c>
      <c r="G71" s="275"/>
      <c r="H71" s="278">
        <f t="shared" si="0"/>
        <v>0</v>
      </c>
      <c r="I71" s="1"/>
      <c r="J71" s="1"/>
      <c r="K71" s="1"/>
      <c r="L71" s="1"/>
      <c r="M71" s="1"/>
      <c r="N71" s="1"/>
    </row>
    <row r="72" spans="1:14" s="1" customFormat="1" ht="17.45" customHeight="1" thickBot="1" x14ac:dyDescent="0.3">
      <c r="A72" s="91"/>
      <c r="B72" s="217" t="s">
        <v>93</v>
      </c>
      <c r="C72" s="214" t="s">
        <v>336</v>
      </c>
      <c r="D72" s="252" t="s">
        <v>9</v>
      </c>
      <c r="E72" s="226">
        <v>3.3</v>
      </c>
      <c r="F72" s="309">
        <v>59</v>
      </c>
      <c r="G72" s="275"/>
      <c r="H72" s="278">
        <f t="shared" si="0"/>
        <v>0</v>
      </c>
    </row>
    <row r="73" spans="1:14" s="1" customFormat="1" ht="17.45" customHeight="1" thickBot="1" x14ac:dyDescent="0.3">
      <c r="A73" s="91"/>
      <c r="B73" s="430" t="s">
        <v>249</v>
      </c>
      <c r="C73" s="431"/>
      <c r="D73" s="252" t="s">
        <v>10</v>
      </c>
      <c r="E73" s="226">
        <v>4</v>
      </c>
      <c r="F73" s="309">
        <v>510</v>
      </c>
      <c r="G73" s="275"/>
      <c r="H73" s="278">
        <f t="shared" si="0"/>
        <v>0</v>
      </c>
    </row>
    <row r="74" spans="1:14" s="1" customFormat="1" ht="17.45" customHeight="1" thickBot="1" x14ac:dyDescent="0.3">
      <c r="A74" s="91"/>
      <c r="B74" s="432"/>
      <c r="C74" s="433"/>
      <c r="D74" s="252" t="s">
        <v>11</v>
      </c>
      <c r="E74" s="226">
        <v>4.5999999999999996</v>
      </c>
      <c r="F74" s="309">
        <v>265</v>
      </c>
      <c r="G74" s="275"/>
      <c r="H74" s="278">
        <f t="shared" si="0"/>
        <v>0</v>
      </c>
    </row>
    <row r="75" spans="1:14" s="1" customFormat="1" ht="17.45" customHeight="1" thickBot="1" x14ac:dyDescent="0.3">
      <c r="A75" s="91"/>
      <c r="B75" s="432"/>
      <c r="C75" s="433"/>
      <c r="D75" s="252" t="s">
        <v>12</v>
      </c>
      <c r="E75" s="226">
        <v>5.35</v>
      </c>
      <c r="F75" s="309">
        <v>31</v>
      </c>
      <c r="G75" s="275"/>
      <c r="H75" s="278">
        <f t="shared" si="0"/>
        <v>0</v>
      </c>
    </row>
    <row r="76" spans="1:14" s="1" customFormat="1" ht="17.45" customHeight="1" thickBot="1" x14ac:dyDescent="0.3">
      <c r="A76" s="91"/>
      <c r="B76" s="434"/>
      <c r="C76" s="435"/>
      <c r="D76" s="252"/>
      <c r="E76" s="247"/>
      <c r="F76" s="309"/>
      <c r="G76" s="275"/>
      <c r="H76" s="278">
        <f t="shared" si="0"/>
        <v>0</v>
      </c>
    </row>
    <row r="77" spans="1:14" ht="17.45" customHeight="1" thickBot="1" x14ac:dyDescent="0.3">
      <c r="A77" s="91"/>
      <c r="B77" s="200" t="s">
        <v>22</v>
      </c>
      <c r="C77" s="201" t="s">
        <v>23</v>
      </c>
      <c r="D77" s="246" t="s">
        <v>9</v>
      </c>
      <c r="E77" s="220">
        <v>3.3</v>
      </c>
      <c r="F77" s="309">
        <v>9</v>
      </c>
      <c r="G77" s="275"/>
      <c r="H77" s="278">
        <f t="shared" si="0"/>
        <v>0</v>
      </c>
    </row>
    <row r="78" spans="1:14" ht="17.45" customHeight="1" thickBot="1" x14ac:dyDescent="0.3">
      <c r="A78" s="91"/>
      <c r="B78" s="430" t="s">
        <v>178</v>
      </c>
      <c r="C78" s="431"/>
      <c r="D78" s="246" t="s">
        <v>10</v>
      </c>
      <c r="E78" s="229">
        <v>4</v>
      </c>
      <c r="F78" s="309">
        <v>43</v>
      </c>
      <c r="G78" s="275"/>
      <c r="H78" s="278">
        <f t="shared" si="0"/>
        <v>0</v>
      </c>
    </row>
    <row r="79" spans="1:14" ht="17.45" customHeight="1" thickBot="1" x14ac:dyDescent="0.3">
      <c r="A79" s="91"/>
      <c r="B79" s="432"/>
      <c r="C79" s="433"/>
      <c r="D79" s="246" t="s">
        <v>11</v>
      </c>
      <c r="E79" s="220">
        <v>4.5999999999999996</v>
      </c>
      <c r="F79" s="309">
        <v>21</v>
      </c>
      <c r="G79" s="275"/>
      <c r="H79" s="278">
        <f t="shared" si="0"/>
        <v>0</v>
      </c>
      <c r="I79" s="91"/>
    </row>
    <row r="80" spans="1:14" ht="17.45" customHeight="1" thickBot="1" x14ac:dyDescent="0.3">
      <c r="A80" s="91"/>
      <c r="B80" s="432"/>
      <c r="C80" s="433"/>
      <c r="D80" s="246" t="s">
        <v>12</v>
      </c>
      <c r="E80" s="220">
        <v>5.35</v>
      </c>
      <c r="F80" s="309">
        <v>160</v>
      </c>
      <c r="G80" s="275"/>
      <c r="H80" s="278">
        <f t="shared" si="0"/>
        <v>0</v>
      </c>
      <c r="I80" s="91"/>
    </row>
    <row r="81" spans="1:9" ht="17.45" customHeight="1" thickBot="1" x14ac:dyDescent="0.3">
      <c r="A81" s="91"/>
      <c r="B81" s="434"/>
      <c r="C81" s="435"/>
      <c r="D81" s="246" t="s">
        <v>17</v>
      </c>
      <c r="E81" s="220">
        <v>5.9</v>
      </c>
      <c r="F81" s="309">
        <v>342</v>
      </c>
      <c r="G81" s="275"/>
      <c r="H81" s="278">
        <f t="shared" si="0"/>
        <v>0</v>
      </c>
    </row>
    <row r="82" spans="1:9" s="1" customFormat="1" ht="17.45" customHeight="1" x14ac:dyDescent="0.25">
      <c r="A82" s="91"/>
      <c r="B82" s="287"/>
      <c r="C82" s="287"/>
      <c r="D82" s="287"/>
      <c r="E82" s="287"/>
      <c r="F82" s="372"/>
      <c r="G82" s="287"/>
      <c r="H82" s="287"/>
      <c r="I82" s="287"/>
    </row>
    <row r="83" spans="1:9" s="1" customFormat="1" ht="17.45" customHeight="1" x14ac:dyDescent="0.25">
      <c r="A83" s="91"/>
      <c r="B83" s="287"/>
      <c r="C83" s="287"/>
      <c r="D83" s="287"/>
      <c r="E83" s="287"/>
      <c r="F83" s="372"/>
      <c r="G83" s="287"/>
      <c r="H83" s="287"/>
      <c r="I83" s="287"/>
    </row>
    <row r="84" spans="1:9" s="1" customFormat="1" ht="17.45" customHeight="1" x14ac:dyDescent="0.25">
      <c r="A84" s="91"/>
      <c r="B84" s="287"/>
      <c r="C84" s="287"/>
      <c r="D84" s="287"/>
      <c r="E84" s="287"/>
      <c r="F84" s="372"/>
      <c r="G84" s="287"/>
      <c r="H84" s="287"/>
      <c r="I84" s="287"/>
    </row>
    <row r="85" spans="1:9" s="1" customFormat="1" ht="17.45" customHeight="1" thickBot="1" x14ac:dyDescent="0.3">
      <c r="A85" s="91"/>
      <c r="B85" s="287"/>
      <c r="C85" s="287"/>
      <c r="D85" s="287"/>
      <c r="E85" s="287"/>
      <c r="F85" s="372"/>
      <c r="G85" s="287"/>
      <c r="H85" s="287"/>
      <c r="I85" s="287"/>
    </row>
    <row r="86" spans="1:9" s="1" customFormat="1" ht="17.45" customHeight="1" thickBot="1" x14ac:dyDescent="0.3">
      <c r="A86" s="91"/>
      <c r="B86" s="214" t="s">
        <v>103</v>
      </c>
      <c r="C86" s="214" t="s">
        <v>243</v>
      </c>
      <c r="D86" s="231" t="s">
        <v>9</v>
      </c>
      <c r="E86" s="226">
        <v>3.3</v>
      </c>
      <c r="F86" s="397">
        <v>99</v>
      </c>
      <c r="G86" s="275"/>
      <c r="H86" s="278">
        <f t="shared" si="0"/>
        <v>0</v>
      </c>
    </row>
    <row r="87" spans="1:9" s="1" customFormat="1" ht="17.45" customHeight="1" thickBot="1" x14ac:dyDescent="0.3">
      <c r="A87" s="91"/>
      <c r="B87" s="444" t="s">
        <v>250</v>
      </c>
      <c r="C87" s="445"/>
      <c r="D87" s="243" t="s">
        <v>10</v>
      </c>
      <c r="E87" s="356">
        <v>4</v>
      </c>
      <c r="F87" s="397">
        <v>19</v>
      </c>
      <c r="G87" s="275"/>
      <c r="H87" s="278">
        <f t="shared" ref="H87:H90" si="1">G87*E87</f>
        <v>0</v>
      </c>
    </row>
    <row r="88" spans="1:9" s="1" customFormat="1" ht="17.45" customHeight="1" x14ac:dyDescent="0.25">
      <c r="A88" s="91"/>
      <c r="B88" s="446"/>
      <c r="C88" s="448"/>
      <c r="D88" s="401"/>
      <c r="E88" s="406"/>
      <c r="F88" s="414"/>
      <c r="G88" s="275"/>
      <c r="H88" s="278">
        <f t="shared" si="1"/>
        <v>0</v>
      </c>
    </row>
    <row r="89" spans="1:9" s="1" customFormat="1" ht="17.45" customHeight="1" x14ac:dyDescent="0.25">
      <c r="A89" s="91"/>
      <c r="B89" s="446"/>
      <c r="C89" s="448"/>
      <c r="D89" s="402"/>
      <c r="E89" s="407"/>
      <c r="F89" s="414"/>
      <c r="G89" s="275"/>
      <c r="H89" s="278">
        <f t="shared" si="1"/>
        <v>0</v>
      </c>
    </row>
    <row r="90" spans="1:9" s="1" customFormat="1" ht="17.45" customHeight="1" thickBot="1" x14ac:dyDescent="0.3">
      <c r="A90" s="91"/>
      <c r="B90" s="449"/>
      <c r="C90" s="450"/>
      <c r="D90" s="403"/>
      <c r="E90" s="408"/>
      <c r="F90" s="414"/>
      <c r="G90" s="275"/>
      <c r="H90" s="278">
        <f t="shared" si="1"/>
        <v>0</v>
      </c>
    </row>
    <row r="91" spans="1:9" s="1" customFormat="1" ht="17.45" customHeight="1" thickBot="1" x14ac:dyDescent="0.3">
      <c r="A91" s="91"/>
      <c r="B91" s="316" t="s">
        <v>121</v>
      </c>
      <c r="C91" s="316" t="s">
        <v>122</v>
      </c>
      <c r="D91" s="398" t="s">
        <v>9</v>
      </c>
      <c r="E91" s="323">
        <v>4.75</v>
      </c>
      <c r="F91" s="397">
        <v>335</v>
      </c>
      <c r="G91" s="275"/>
      <c r="H91" s="278">
        <f t="shared" ref="H91:H167" si="2">G91*E91</f>
        <v>0</v>
      </c>
    </row>
    <row r="92" spans="1:9" s="1" customFormat="1" ht="17.45" customHeight="1" thickBot="1" x14ac:dyDescent="0.3">
      <c r="A92" s="91"/>
      <c r="B92" s="430" t="s">
        <v>338</v>
      </c>
      <c r="C92" s="431"/>
      <c r="D92" s="319" t="s">
        <v>10</v>
      </c>
      <c r="E92" s="387">
        <v>5.75</v>
      </c>
      <c r="F92" s="397">
        <v>168</v>
      </c>
      <c r="G92" s="275"/>
      <c r="H92" s="278">
        <f t="shared" si="2"/>
        <v>0</v>
      </c>
    </row>
    <row r="93" spans="1:9" s="1" customFormat="1" ht="17.45" customHeight="1" x14ac:dyDescent="0.25">
      <c r="A93" s="91"/>
      <c r="B93" s="432"/>
      <c r="C93" s="437"/>
      <c r="D93" s="388"/>
      <c r="E93" s="389"/>
      <c r="F93" s="414"/>
      <c r="G93" s="275"/>
      <c r="H93" s="278">
        <f t="shared" si="2"/>
        <v>0</v>
      </c>
    </row>
    <row r="94" spans="1:9" s="1" customFormat="1" ht="17.45" customHeight="1" x14ac:dyDescent="0.25">
      <c r="A94" s="91"/>
      <c r="B94" s="432"/>
      <c r="C94" s="437"/>
      <c r="D94" s="390"/>
      <c r="E94" s="391"/>
      <c r="F94" s="414"/>
      <c r="G94" s="275"/>
      <c r="H94" s="278">
        <f t="shared" si="2"/>
        <v>0</v>
      </c>
    </row>
    <row r="95" spans="1:9" s="1" customFormat="1" ht="17.45" customHeight="1" thickBot="1" x14ac:dyDescent="0.3">
      <c r="A95" s="91"/>
      <c r="B95" s="434"/>
      <c r="C95" s="438"/>
      <c r="D95" s="392"/>
      <c r="E95" s="393"/>
      <c r="F95" s="414"/>
      <c r="G95" s="275"/>
      <c r="H95" s="278">
        <f t="shared" si="2"/>
        <v>0</v>
      </c>
    </row>
    <row r="96" spans="1:9" s="1" customFormat="1" ht="17.45" customHeight="1" thickBot="1" x14ac:dyDescent="0.3">
      <c r="A96" s="91"/>
      <c r="B96" s="214" t="s">
        <v>63</v>
      </c>
      <c r="C96" s="214" t="s">
        <v>80</v>
      </c>
      <c r="D96" s="250" t="s">
        <v>9</v>
      </c>
      <c r="E96" s="251">
        <v>3.3</v>
      </c>
      <c r="F96" s="397">
        <v>33</v>
      </c>
      <c r="G96" s="275"/>
      <c r="H96" s="278">
        <f t="shared" si="2"/>
        <v>0</v>
      </c>
    </row>
    <row r="97" spans="1:12" s="1" customFormat="1" ht="17.45" customHeight="1" thickBot="1" x14ac:dyDescent="0.3">
      <c r="A97" s="91"/>
      <c r="B97" s="430" t="s">
        <v>337</v>
      </c>
      <c r="C97" s="431"/>
      <c r="D97" s="244" t="s">
        <v>10</v>
      </c>
      <c r="E97" s="251">
        <v>4</v>
      </c>
      <c r="F97" s="397">
        <v>84</v>
      </c>
      <c r="G97" s="275"/>
      <c r="H97" s="278">
        <f t="shared" si="2"/>
        <v>0</v>
      </c>
    </row>
    <row r="98" spans="1:12" s="1" customFormat="1" ht="17.45" customHeight="1" thickBot="1" x14ac:dyDescent="0.3">
      <c r="A98" s="91"/>
      <c r="B98" s="432"/>
      <c r="C98" s="433"/>
      <c r="D98" s="231" t="s">
        <v>11</v>
      </c>
      <c r="E98" s="226">
        <v>4.5999999999999996</v>
      </c>
      <c r="F98" s="397">
        <v>125</v>
      </c>
      <c r="G98" s="275"/>
      <c r="H98" s="278">
        <f t="shared" si="2"/>
        <v>0</v>
      </c>
    </row>
    <row r="99" spans="1:12" s="1" customFormat="1" ht="17.45" customHeight="1" thickBot="1" x14ac:dyDescent="0.3">
      <c r="A99" s="91"/>
      <c r="B99" s="432"/>
      <c r="C99" s="433"/>
      <c r="D99" s="244" t="s">
        <v>12</v>
      </c>
      <c r="E99" s="226">
        <v>5.35</v>
      </c>
      <c r="F99" s="397">
        <v>142</v>
      </c>
      <c r="G99" s="275"/>
      <c r="H99" s="278">
        <f t="shared" si="2"/>
        <v>0</v>
      </c>
    </row>
    <row r="100" spans="1:12" s="1" customFormat="1" ht="17.45" customHeight="1" thickBot="1" x14ac:dyDescent="0.3">
      <c r="A100" s="91"/>
      <c r="B100" s="434"/>
      <c r="C100" s="435"/>
      <c r="D100" s="243" t="s">
        <v>120</v>
      </c>
      <c r="E100" s="356">
        <v>5.9</v>
      </c>
      <c r="F100" s="397">
        <v>291</v>
      </c>
      <c r="G100" s="275"/>
      <c r="H100" s="278">
        <f t="shared" si="2"/>
        <v>0</v>
      </c>
    </row>
    <row r="101" spans="1:12" s="1" customFormat="1" ht="17.45" customHeight="1" thickBot="1" x14ac:dyDescent="0.3">
      <c r="A101" s="91"/>
      <c r="B101" s="316" t="s">
        <v>185</v>
      </c>
      <c r="C101" s="415" t="s">
        <v>186</v>
      </c>
      <c r="D101" s="388"/>
      <c r="E101" s="389"/>
      <c r="F101" s="414"/>
      <c r="G101" s="275"/>
      <c r="H101" s="278">
        <f t="shared" si="2"/>
        <v>0</v>
      </c>
      <c r="I101" s="416" t="s">
        <v>352</v>
      </c>
      <c r="J101" s="417"/>
      <c r="K101" s="417"/>
      <c r="L101" s="420"/>
    </row>
    <row r="102" spans="1:12" s="1" customFormat="1" ht="17.45" customHeight="1" thickBot="1" x14ac:dyDescent="0.3">
      <c r="A102" s="91"/>
      <c r="B102" s="430" t="s">
        <v>187</v>
      </c>
      <c r="C102" s="436"/>
      <c r="D102" s="392"/>
      <c r="E102" s="393"/>
      <c r="F102" s="414"/>
      <c r="G102" s="275"/>
      <c r="H102" s="278">
        <f t="shared" si="2"/>
        <v>0</v>
      </c>
      <c r="J102" s="91"/>
      <c r="L102" s="421"/>
    </row>
    <row r="103" spans="1:12" s="1" customFormat="1" ht="17.45" customHeight="1" thickBot="1" x14ac:dyDescent="0.3">
      <c r="A103" s="91"/>
      <c r="B103" s="432"/>
      <c r="C103" s="433"/>
      <c r="D103" s="398" t="s">
        <v>11</v>
      </c>
      <c r="E103" s="323">
        <v>4.5999999999999996</v>
      </c>
      <c r="F103" s="397">
        <v>2</v>
      </c>
      <c r="G103" s="275"/>
      <c r="H103" s="278">
        <f t="shared" si="2"/>
        <v>0</v>
      </c>
      <c r="J103" s="91"/>
      <c r="L103" s="421"/>
    </row>
    <row r="104" spans="1:12" s="1" customFormat="1" ht="17.45" customHeight="1" thickBot="1" x14ac:dyDescent="0.3">
      <c r="A104" s="91"/>
      <c r="B104" s="432"/>
      <c r="C104" s="433"/>
      <c r="D104" s="102" t="s">
        <v>12</v>
      </c>
      <c r="E104" s="199">
        <v>5.35</v>
      </c>
      <c r="F104" s="397">
        <v>4</v>
      </c>
      <c r="G104" s="275"/>
      <c r="H104" s="278">
        <f t="shared" si="2"/>
        <v>0</v>
      </c>
      <c r="J104" s="91"/>
      <c r="L104" s="421"/>
    </row>
    <row r="105" spans="1:12" s="1" customFormat="1" ht="17.45" customHeight="1" thickBot="1" x14ac:dyDescent="0.3">
      <c r="A105" s="91"/>
      <c r="B105" s="434"/>
      <c r="C105" s="435"/>
      <c r="D105" s="317" t="s">
        <v>120</v>
      </c>
      <c r="E105" s="318">
        <v>5.95</v>
      </c>
      <c r="F105" s="397">
        <v>2</v>
      </c>
      <c r="G105" s="275"/>
      <c r="H105" s="278">
        <f t="shared" si="2"/>
        <v>0</v>
      </c>
      <c r="I105" s="418"/>
      <c r="J105" s="419"/>
      <c r="K105" s="419"/>
      <c r="L105" s="422"/>
    </row>
    <row r="106" spans="1:12" s="1" customFormat="1" ht="17.45" customHeight="1" thickBot="1" x14ac:dyDescent="0.3">
      <c r="A106" s="91"/>
      <c r="B106" s="214" t="s">
        <v>213</v>
      </c>
      <c r="C106" s="214" t="s">
        <v>244</v>
      </c>
      <c r="D106" s="231" t="s">
        <v>9</v>
      </c>
      <c r="E106" s="226">
        <v>3.3</v>
      </c>
      <c r="F106" s="397">
        <v>91</v>
      </c>
      <c r="G106" s="275"/>
      <c r="H106" s="278">
        <f t="shared" si="2"/>
        <v>0</v>
      </c>
    </row>
    <row r="107" spans="1:12" s="1" customFormat="1" ht="17.45" customHeight="1" thickBot="1" x14ac:dyDescent="0.3">
      <c r="A107" s="91"/>
      <c r="B107" s="430" t="s">
        <v>251</v>
      </c>
      <c r="C107" s="431"/>
      <c r="D107" s="231" t="s">
        <v>10</v>
      </c>
      <c r="E107" s="251">
        <v>4</v>
      </c>
      <c r="F107" s="397" t="s">
        <v>351</v>
      </c>
      <c r="G107" s="275"/>
      <c r="H107" s="278">
        <f t="shared" si="2"/>
        <v>0</v>
      </c>
    </row>
    <row r="108" spans="1:12" s="1" customFormat="1" ht="17.45" customHeight="1" thickBot="1" x14ac:dyDescent="0.3">
      <c r="A108" s="91"/>
      <c r="B108" s="432"/>
      <c r="C108" s="433"/>
      <c r="D108" s="231" t="s">
        <v>11</v>
      </c>
      <c r="E108" s="226">
        <v>4.5999999999999996</v>
      </c>
      <c r="F108" s="397">
        <v>30</v>
      </c>
      <c r="G108" s="275"/>
      <c r="H108" s="278">
        <f t="shared" si="2"/>
        <v>0</v>
      </c>
    </row>
    <row r="109" spans="1:12" s="1" customFormat="1" ht="17.45" customHeight="1" thickBot="1" x14ac:dyDescent="0.3">
      <c r="A109" s="91"/>
      <c r="B109" s="432"/>
      <c r="C109" s="433"/>
      <c r="D109" s="244" t="s">
        <v>12</v>
      </c>
      <c r="E109" s="226">
        <v>5.35</v>
      </c>
      <c r="F109" s="397" t="s">
        <v>351</v>
      </c>
      <c r="G109" s="275"/>
      <c r="H109" s="278">
        <f t="shared" si="2"/>
        <v>0</v>
      </c>
    </row>
    <row r="110" spans="1:12" s="1" customFormat="1" ht="17.45" customHeight="1" thickBot="1" x14ac:dyDescent="0.3">
      <c r="A110" s="91"/>
      <c r="B110" s="434"/>
      <c r="C110" s="435"/>
      <c r="D110" s="231" t="s">
        <v>17</v>
      </c>
      <c r="E110" s="226">
        <v>5.9</v>
      </c>
      <c r="F110" s="397" t="s">
        <v>351</v>
      </c>
      <c r="G110" s="275"/>
      <c r="H110" s="278">
        <f t="shared" si="2"/>
        <v>0</v>
      </c>
    </row>
    <row r="111" spans="1:12" s="1" customFormat="1" ht="17.45" customHeight="1" x14ac:dyDescent="0.25">
      <c r="A111" s="91"/>
      <c r="B111" s="287"/>
      <c r="C111" s="287"/>
      <c r="D111" s="287"/>
      <c r="E111" s="287"/>
      <c r="F111" s="372"/>
      <c r="G111" s="287"/>
      <c r="H111" s="287"/>
    </row>
    <row r="112" spans="1:12" s="1" customFormat="1" ht="17.45" customHeight="1" x14ac:dyDescent="0.25">
      <c r="A112" s="91"/>
      <c r="B112" s="287"/>
      <c r="C112" s="287"/>
      <c r="D112" s="287"/>
      <c r="E112" s="287"/>
      <c r="F112" s="372"/>
      <c r="G112" s="287"/>
      <c r="H112" s="287"/>
    </row>
    <row r="113" spans="1:15" s="1" customFormat="1" ht="17.45" customHeight="1" x14ac:dyDescent="0.25">
      <c r="A113" s="91"/>
      <c r="B113" s="287"/>
      <c r="C113" s="287"/>
      <c r="D113" s="287"/>
      <c r="E113" s="287"/>
      <c r="F113" s="372"/>
      <c r="G113" s="287"/>
      <c r="H113" s="287"/>
    </row>
    <row r="114" spans="1:15" s="1" customFormat="1" ht="17.45" customHeight="1" thickBot="1" x14ac:dyDescent="0.3">
      <c r="A114" s="91"/>
      <c r="B114" s="287"/>
      <c r="C114" s="287"/>
      <c r="D114" s="287"/>
      <c r="E114" s="287"/>
      <c r="F114" s="372"/>
      <c r="G114" s="287"/>
      <c r="H114" s="287"/>
    </row>
    <row r="115" spans="1:15" ht="17.45" customHeight="1" thickBot="1" x14ac:dyDescent="0.3">
      <c r="A115" s="91"/>
      <c r="B115" s="201" t="s">
        <v>25</v>
      </c>
      <c r="C115" s="201" t="s">
        <v>26</v>
      </c>
      <c r="D115" s="246" t="s">
        <v>9</v>
      </c>
      <c r="E115" s="220">
        <v>3.3</v>
      </c>
      <c r="F115" s="309">
        <v>299</v>
      </c>
      <c r="G115" s="275"/>
      <c r="H115" s="278">
        <f t="shared" si="2"/>
        <v>0</v>
      </c>
      <c r="I115" s="416" t="s">
        <v>352</v>
      </c>
      <c r="J115" s="417"/>
      <c r="K115" s="417"/>
      <c r="L115" s="420"/>
      <c r="M115" s="1"/>
      <c r="N115" s="1"/>
      <c r="O115" s="1"/>
    </row>
    <row r="116" spans="1:15" ht="17.45" customHeight="1" thickBot="1" x14ac:dyDescent="0.3">
      <c r="A116" s="91"/>
      <c r="B116" s="430" t="s">
        <v>179</v>
      </c>
      <c r="C116" s="431"/>
      <c r="D116" s="246" t="s">
        <v>10</v>
      </c>
      <c r="E116" s="229">
        <v>4</v>
      </c>
      <c r="F116" s="309">
        <v>140</v>
      </c>
      <c r="G116" s="275"/>
      <c r="H116" s="278">
        <f t="shared" si="2"/>
        <v>0</v>
      </c>
      <c r="I116" s="1"/>
      <c r="J116" s="91"/>
      <c r="K116" s="1"/>
      <c r="L116" s="421"/>
      <c r="M116" s="1"/>
      <c r="N116" s="1"/>
      <c r="O116" s="1"/>
    </row>
    <row r="117" spans="1:15" ht="17.45" customHeight="1" thickBot="1" x14ac:dyDescent="0.3">
      <c r="A117" s="91"/>
      <c r="B117" s="432"/>
      <c r="C117" s="433"/>
      <c r="D117" s="246" t="s">
        <v>11</v>
      </c>
      <c r="E117" s="220">
        <v>4.5999999999999996</v>
      </c>
      <c r="F117" s="309">
        <v>57</v>
      </c>
      <c r="G117" s="275"/>
      <c r="H117" s="278">
        <f t="shared" si="2"/>
        <v>0</v>
      </c>
      <c r="I117" s="1"/>
      <c r="J117" s="91"/>
      <c r="K117" s="1"/>
      <c r="L117" s="421"/>
      <c r="M117" s="1"/>
      <c r="N117" s="1"/>
      <c r="O117" s="1"/>
    </row>
    <row r="118" spans="1:15" ht="17.45" customHeight="1" thickBot="1" x14ac:dyDescent="0.3">
      <c r="A118" s="91"/>
      <c r="B118" s="432"/>
      <c r="C118" s="433"/>
      <c r="D118" s="232" t="s">
        <v>12</v>
      </c>
      <c r="E118" s="220">
        <v>5.35</v>
      </c>
      <c r="F118" s="309" t="s">
        <v>351</v>
      </c>
      <c r="G118" s="275"/>
      <c r="H118" s="278">
        <f t="shared" si="2"/>
        <v>0</v>
      </c>
      <c r="I118" s="1"/>
      <c r="J118" s="91"/>
      <c r="K118" s="1"/>
      <c r="L118" s="421"/>
    </row>
    <row r="119" spans="1:15" ht="17.45" customHeight="1" thickBot="1" x14ac:dyDescent="0.3">
      <c r="A119" s="91"/>
      <c r="B119" s="434"/>
      <c r="C119" s="435"/>
      <c r="D119" s="246" t="s">
        <v>17</v>
      </c>
      <c r="E119" s="220">
        <v>5.9</v>
      </c>
      <c r="F119" s="309" t="s">
        <v>351</v>
      </c>
      <c r="G119" s="275"/>
      <c r="H119" s="278">
        <f t="shared" si="2"/>
        <v>0</v>
      </c>
      <c r="I119" s="418"/>
      <c r="J119" s="419"/>
      <c r="K119" s="419"/>
      <c r="L119" s="422"/>
    </row>
    <row r="120" spans="1:15" ht="17.45" customHeight="1" thickBot="1" x14ac:dyDescent="0.3">
      <c r="A120" s="91"/>
      <c r="B120" s="217" t="s">
        <v>28</v>
      </c>
      <c r="C120" s="214" t="s">
        <v>29</v>
      </c>
      <c r="D120" s="231" t="s">
        <v>9</v>
      </c>
      <c r="E120" s="226">
        <v>3.3</v>
      </c>
      <c r="F120" s="309">
        <v>54</v>
      </c>
      <c r="G120" s="275"/>
      <c r="H120" s="278">
        <f t="shared" si="2"/>
        <v>0</v>
      </c>
    </row>
    <row r="121" spans="1:15" ht="17.45" customHeight="1" thickBot="1" x14ac:dyDescent="0.3">
      <c r="A121" s="91"/>
      <c r="B121" s="430" t="s">
        <v>83</v>
      </c>
      <c r="C121" s="431"/>
      <c r="D121" s="231" t="s">
        <v>10</v>
      </c>
      <c r="E121" s="226">
        <v>4</v>
      </c>
      <c r="F121" s="309">
        <v>157</v>
      </c>
      <c r="G121" s="275"/>
      <c r="H121" s="278">
        <f t="shared" si="2"/>
        <v>0</v>
      </c>
    </row>
    <row r="122" spans="1:15" ht="17.45" customHeight="1" thickBot="1" x14ac:dyDescent="0.3">
      <c r="A122" s="91"/>
      <c r="B122" s="432"/>
      <c r="C122" s="433"/>
      <c r="D122" s="231" t="s">
        <v>11</v>
      </c>
      <c r="E122" s="226">
        <v>4.5999999999999996</v>
      </c>
      <c r="F122" s="309">
        <v>166</v>
      </c>
      <c r="G122" s="275"/>
      <c r="H122" s="278">
        <f t="shared" si="2"/>
        <v>0</v>
      </c>
    </row>
    <row r="123" spans="1:15" ht="17.45" customHeight="1" thickBot="1" x14ac:dyDescent="0.3">
      <c r="A123" s="91"/>
      <c r="B123" s="432"/>
      <c r="C123" s="433"/>
      <c r="D123" s="231" t="s">
        <v>12</v>
      </c>
      <c r="E123" s="226">
        <v>5.35</v>
      </c>
      <c r="F123" s="309">
        <v>342</v>
      </c>
      <c r="G123" s="275"/>
      <c r="H123" s="278">
        <f t="shared" si="2"/>
        <v>0</v>
      </c>
    </row>
    <row r="124" spans="1:15" s="1" customFormat="1" ht="17.45" customHeight="1" thickBot="1" x14ac:dyDescent="0.3">
      <c r="A124" s="91"/>
      <c r="B124" s="434"/>
      <c r="C124" s="435"/>
      <c r="D124" s="231" t="s">
        <v>120</v>
      </c>
      <c r="E124" s="247">
        <v>5.95</v>
      </c>
      <c r="F124" s="309" t="s">
        <v>351</v>
      </c>
      <c r="G124" s="275"/>
      <c r="H124" s="278">
        <f t="shared" si="2"/>
        <v>0</v>
      </c>
    </row>
    <row r="125" spans="1:15" s="1" customFormat="1" ht="17.45" customHeight="1" thickBot="1" x14ac:dyDescent="0.3">
      <c r="A125" s="91"/>
      <c r="B125" s="200" t="s">
        <v>214</v>
      </c>
      <c r="C125" s="201" t="s">
        <v>245</v>
      </c>
      <c r="D125" s="248" t="s">
        <v>9</v>
      </c>
      <c r="E125" s="220">
        <v>3.5</v>
      </c>
      <c r="F125" s="309">
        <v>88</v>
      </c>
      <c r="G125" s="275"/>
      <c r="H125" s="278">
        <f>G125*E125</f>
        <v>0</v>
      </c>
      <c r="I125" s="416" t="s">
        <v>352</v>
      </c>
      <c r="J125" s="417"/>
      <c r="K125" s="417"/>
      <c r="L125" s="420"/>
    </row>
    <row r="126" spans="1:15" s="1" customFormat="1" ht="17.45" customHeight="1" thickBot="1" x14ac:dyDescent="0.3">
      <c r="A126" s="91"/>
      <c r="B126" s="430" t="s">
        <v>252</v>
      </c>
      <c r="C126" s="431"/>
      <c r="D126" s="254" t="s">
        <v>10</v>
      </c>
      <c r="E126" s="227">
        <v>4.2</v>
      </c>
      <c r="F126" s="309">
        <v>8</v>
      </c>
      <c r="G126" s="275"/>
      <c r="H126" s="278">
        <f t="shared" si="2"/>
        <v>0</v>
      </c>
      <c r="J126" s="91"/>
      <c r="L126" s="421"/>
    </row>
    <row r="127" spans="1:15" s="1" customFormat="1" ht="17.45" customHeight="1" x14ac:dyDescent="0.25">
      <c r="A127" s="91"/>
      <c r="B127" s="432"/>
      <c r="C127" s="437"/>
      <c r="D127" s="357"/>
      <c r="E127" s="358"/>
      <c r="F127" s="309"/>
      <c r="G127" s="275"/>
      <c r="H127" s="278">
        <f t="shared" si="2"/>
        <v>0</v>
      </c>
      <c r="J127" s="91"/>
      <c r="L127" s="421"/>
    </row>
    <row r="128" spans="1:15" s="1" customFormat="1" ht="17.45" customHeight="1" x14ac:dyDescent="0.25">
      <c r="A128" s="91"/>
      <c r="B128" s="432"/>
      <c r="C128" s="437"/>
      <c r="D128" s="359"/>
      <c r="E128" s="360"/>
      <c r="F128" s="309"/>
      <c r="G128" s="275"/>
      <c r="H128" s="278">
        <f t="shared" si="2"/>
        <v>0</v>
      </c>
      <c r="J128" s="91"/>
      <c r="L128" s="421"/>
    </row>
    <row r="129" spans="1:12" s="1" customFormat="1" ht="17.45" customHeight="1" thickBot="1" x14ac:dyDescent="0.3">
      <c r="A129" s="91"/>
      <c r="B129" s="434"/>
      <c r="C129" s="438"/>
      <c r="D129" s="361"/>
      <c r="E129" s="362"/>
      <c r="F129" s="309"/>
      <c r="G129" s="275"/>
      <c r="H129" s="278">
        <f t="shared" si="2"/>
        <v>0</v>
      </c>
      <c r="I129" s="418"/>
      <c r="J129" s="419"/>
      <c r="K129" s="419"/>
      <c r="L129" s="422"/>
    </row>
    <row r="130" spans="1:12" ht="17.45" customHeight="1" thickBot="1" x14ac:dyDescent="0.3">
      <c r="A130" s="91"/>
      <c r="B130" s="217" t="s">
        <v>30</v>
      </c>
      <c r="C130" s="214" t="s">
        <v>31</v>
      </c>
      <c r="D130" s="250" t="s">
        <v>9</v>
      </c>
      <c r="E130" s="251">
        <v>3.3</v>
      </c>
      <c r="F130" s="309">
        <v>54</v>
      </c>
      <c r="G130" s="275"/>
      <c r="H130" s="278">
        <f t="shared" si="2"/>
        <v>0</v>
      </c>
    </row>
    <row r="131" spans="1:12" ht="17.45" customHeight="1" thickBot="1" x14ac:dyDescent="0.3">
      <c r="A131" s="91"/>
      <c r="B131" s="430" t="s">
        <v>169</v>
      </c>
      <c r="C131" s="431"/>
      <c r="D131" s="231" t="s">
        <v>10</v>
      </c>
      <c r="E131" s="251">
        <v>4</v>
      </c>
      <c r="F131" s="309">
        <v>178</v>
      </c>
      <c r="G131" s="275"/>
      <c r="H131" s="278">
        <f t="shared" si="2"/>
        <v>0</v>
      </c>
    </row>
    <row r="132" spans="1:12" ht="17.45" customHeight="1" thickBot="1" x14ac:dyDescent="0.3">
      <c r="A132" s="91"/>
      <c r="B132" s="432"/>
      <c r="C132" s="433"/>
      <c r="D132" s="244" t="s">
        <v>11</v>
      </c>
      <c r="E132" s="226">
        <v>4.5999999999999996</v>
      </c>
      <c r="F132" s="309">
        <v>165</v>
      </c>
      <c r="G132" s="275"/>
      <c r="H132" s="278">
        <f t="shared" si="2"/>
        <v>0</v>
      </c>
    </row>
    <row r="133" spans="1:12" ht="17.45" customHeight="1" thickBot="1" x14ac:dyDescent="0.3">
      <c r="A133" s="91"/>
      <c r="B133" s="432"/>
      <c r="C133" s="433"/>
      <c r="D133" s="231" t="s">
        <v>12</v>
      </c>
      <c r="E133" s="226">
        <v>5.35</v>
      </c>
      <c r="F133" s="309">
        <v>440</v>
      </c>
      <c r="G133" s="275"/>
      <c r="H133" s="278">
        <f t="shared" si="2"/>
        <v>0</v>
      </c>
    </row>
    <row r="134" spans="1:12" ht="17.45" customHeight="1" thickBot="1" x14ac:dyDescent="0.3">
      <c r="A134" s="91"/>
      <c r="B134" s="434"/>
      <c r="C134" s="435"/>
      <c r="D134" s="244" t="s">
        <v>17</v>
      </c>
      <c r="E134" s="226">
        <v>5.9</v>
      </c>
      <c r="F134" s="309">
        <v>246</v>
      </c>
      <c r="G134" s="275"/>
      <c r="H134" s="278">
        <f t="shared" si="2"/>
        <v>0</v>
      </c>
    </row>
    <row r="135" spans="1:12" ht="17.45" customHeight="1" thickBot="1" x14ac:dyDescent="0.3">
      <c r="A135" s="91"/>
      <c r="B135" s="200" t="s">
        <v>32</v>
      </c>
      <c r="C135" s="201" t="s">
        <v>33</v>
      </c>
      <c r="D135" s="254" t="s">
        <v>9</v>
      </c>
      <c r="E135" s="220">
        <v>3.3</v>
      </c>
      <c r="F135" s="309">
        <v>52</v>
      </c>
      <c r="G135" s="275"/>
      <c r="H135" s="278">
        <f t="shared" si="2"/>
        <v>0</v>
      </c>
    </row>
    <row r="136" spans="1:12" ht="17.45" customHeight="1" thickBot="1" x14ac:dyDescent="0.3">
      <c r="A136" s="91"/>
      <c r="B136" s="430" t="s">
        <v>85</v>
      </c>
      <c r="C136" s="431"/>
      <c r="D136" s="254" t="s">
        <v>10</v>
      </c>
      <c r="E136" s="220">
        <v>4</v>
      </c>
      <c r="F136" s="309">
        <v>72</v>
      </c>
      <c r="G136" s="275"/>
      <c r="H136" s="278">
        <f t="shared" si="2"/>
        <v>0</v>
      </c>
    </row>
    <row r="137" spans="1:12" ht="17.45" customHeight="1" thickBot="1" x14ac:dyDescent="0.3">
      <c r="A137" s="91"/>
      <c r="B137" s="432"/>
      <c r="C137" s="433"/>
      <c r="D137" s="246" t="s">
        <v>11</v>
      </c>
      <c r="E137" s="220">
        <v>4.5999999999999996</v>
      </c>
      <c r="F137" s="309">
        <v>313</v>
      </c>
      <c r="G137" s="275"/>
      <c r="H137" s="278">
        <f t="shared" si="2"/>
        <v>0</v>
      </c>
    </row>
    <row r="138" spans="1:12" ht="17.45" customHeight="1" thickBot="1" x14ac:dyDescent="0.3">
      <c r="A138" s="91"/>
      <c r="B138" s="432"/>
      <c r="C138" s="433"/>
      <c r="D138" s="232" t="s">
        <v>12</v>
      </c>
      <c r="E138" s="220">
        <v>5.35</v>
      </c>
      <c r="F138" s="309">
        <v>1905</v>
      </c>
      <c r="G138" s="275"/>
      <c r="H138" s="278">
        <f t="shared" si="2"/>
        <v>0</v>
      </c>
    </row>
    <row r="139" spans="1:12" ht="17.45" customHeight="1" thickBot="1" x14ac:dyDescent="0.3">
      <c r="A139" s="91"/>
      <c r="B139" s="434"/>
      <c r="C139" s="435"/>
      <c r="D139" s="246" t="s">
        <v>17</v>
      </c>
      <c r="E139" s="229">
        <v>5.95</v>
      </c>
      <c r="F139" s="309">
        <v>1026</v>
      </c>
      <c r="G139" s="275"/>
      <c r="H139" s="278">
        <f t="shared" si="2"/>
        <v>0</v>
      </c>
    </row>
    <row r="140" spans="1:12" s="1" customFormat="1" ht="17.45" customHeight="1" x14ac:dyDescent="0.25">
      <c r="A140" s="91"/>
      <c r="F140" s="395"/>
    </row>
    <row r="141" spans="1:12" s="1" customFormat="1" ht="17.45" customHeight="1" x14ac:dyDescent="0.25">
      <c r="A141" s="91"/>
      <c r="F141" s="395"/>
    </row>
    <row r="142" spans="1:12" s="1" customFormat="1" ht="17.45" customHeight="1" x14ac:dyDescent="0.25">
      <c r="A142" s="91"/>
      <c r="F142" s="395"/>
    </row>
    <row r="143" spans="1:12" s="1" customFormat="1" ht="17.45" customHeight="1" thickBot="1" x14ac:dyDescent="0.3">
      <c r="A143" s="91"/>
      <c r="F143" s="395"/>
    </row>
    <row r="144" spans="1:12" ht="17.45" customHeight="1" thickBot="1" x14ac:dyDescent="0.3">
      <c r="A144" s="91"/>
      <c r="B144" s="214" t="s">
        <v>34</v>
      </c>
      <c r="C144" s="214" t="s">
        <v>35</v>
      </c>
      <c r="D144" s="231" t="s">
        <v>9</v>
      </c>
      <c r="E144" s="226">
        <v>3.3</v>
      </c>
      <c r="F144" s="309">
        <v>115</v>
      </c>
      <c r="G144" s="275"/>
      <c r="H144" s="278">
        <f t="shared" si="2"/>
        <v>0</v>
      </c>
    </row>
    <row r="145" spans="1:12" ht="17.45" customHeight="1" thickBot="1" x14ac:dyDescent="0.3">
      <c r="A145" s="91"/>
      <c r="B145" s="430" t="s">
        <v>180</v>
      </c>
      <c r="C145" s="431"/>
      <c r="D145" s="231" t="s">
        <v>10</v>
      </c>
      <c r="E145" s="251">
        <v>4</v>
      </c>
      <c r="F145" s="309">
        <v>322</v>
      </c>
      <c r="G145" s="275"/>
      <c r="H145" s="278">
        <f t="shared" si="2"/>
        <v>0</v>
      </c>
    </row>
    <row r="146" spans="1:12" ht="17.45" customHeight="1" thickBot="1" x14ac:dyDescent="0.3">
      <c r="A146" s="91"/>
      <c r="B146" s="432"/>
      <c r="C146" s="433"/>
      <c r="D146" s="231" t="s">
        <v>11</v>
      </c>
      <c r="E146" s="226">
        <v>4.5999999999999996</v>
      </c>
      <c r="F146" s="309">
        <v>197</v>
      </c>
      <c r="G146" s="275"/>
      <c r="H146" s="278">
        <f t="shared" si="2"/>
        <v>0</v>
      </c>
    </row>
    <row r="147" spans="1:12" ht="17.45" customHeight="1" thickBot="1" x14ac:dyDescent="0.3">
      <c r="A147" s="91"/>
      <c r="B147" s="432"/>
      <c r="C147" s="433"/>
      <c r="D147" s="244" t="s">
        <v>12</v>
      </c>
      <c r="E147" s="226">
        <v>5.35</v>
      </c>
      <c r="F147" s="309">
        <v>560</v>
      </c>
      <c r="G147" s="275"/>
      <c r="H147" s="278">
        <f t="shared" si="2"/>
        <v>0</v>
      </c>
    </row>
    <row r="148" spans="1:12" ht="17.45" customHeight="1" thickBot="1" x14ac:dyDescent="0.3">
      <c r="A148" s="91"/>
      <c r="B148" s="434"/>
      <c r="C148" s="435"/>
      <c r="D148" s="231" t="s">
        <v>17</v>
      </c>
      <c r="E148" s="226">
        <v>5.9</v>
      </c>
      <c r="F148" s="309">
        <v>20</v>
      </c>
      <c r="G148" s="275"/>
      <c r="H148" s="278">
        <f t="shared" si="2"/>
        <v>0</v>
      </c>
    </row>
    <row r="149" spans="1:12" s="1" customFormat="1" ht="17.45" customHeight="1" thickBot="1" x14ac:dyDescent="0.3">
      <c r="A149" s="91"/>
      <c r="B149" s="200" t="s">
        <v>151</v>
      </c>
      <c r="C149" s="201" t="s">
        <v>152</v>
      </c>
      <c r="D149" s="246" t="s">
        <v>9</v>
      </c>
      <c r="E149" s="220">
        <v>3.3</v>
      </c>
      <c r="F149" s="309">
        <v>30</v>
      </c>
      <c r="G149" s="275"/>
      <c r="H149" s="278">
        <f t="shared" si="2"/>
        <v>0</v>
      </c>
    </row>
    <row r="150" spans="1:12" s="1" customFormat="1" ht="17.45" customHeight="1" thickBot="1" x14ac:dyDescent="0.3">
      <c r="A150" s="91"/>
      <c r="B150" s="444" t="s">
        <v>253</v>
      </c>
      <c r="C150" s="445"/>
      <c r="D150" s="246" t="s">
        <v>10</v>
      </c>
      <c r="E150" s="229">
        <v>4</v>
      </c>
      <c r="F150" s="309">
        <v>10</v>
      </c>
      <c r="G150" s="275"/>
      <c r="H150" s="278">
        <f t="shared" si="2"/>
        <v>0</v>
      </c>
    </row>
    <row r="151" spans="1:12" s="1" customFormat="1" ht="17.45" customHeight="1" thickBot="1" x14ac:dyDescent="0.3">
      <c r="A151" s="91"/>
      <c r="B151" s="446"/>
      <c r="C151" s="447"/>
      <c r="D151" s="254" t="s">
        <v>11</v>
      </c>
      <c r="E151" s="228">
        <v>4.5999999999999996</v>
      </c>
      <c r="F151" s="309">
        <v>3</v>
      </c>
      <c r="G151" s="275"/>
      <c r="H151" s="278">
        <f t="shared" si="2"/>
        <v>0</v>
      </c>
    </row>
    <row r="152" spans="1:12" s="1" customFormat="1" ht="17.45" customHeight="1" x14ac:dyDescent="0.25">
      <c r="A152" s="91"/>
      <c r="B152" s="446"/>
      <c r="C152" s="448"/>
      <c r="D152" s="357"/>
      <c r="E152" s="358"/>
      <c r="F152" s="309"/>
      <c r="G152" s="275"/>
      <c r="H152" s="278">
        <f t="shared" si="2"/>
        <v>0</v>
      </c>
    </row>
    <row r="153" spans="1:12" s="1" customFormat="1" ht="17.45" customHeight="1" thickBot="1" x14ac:dyDescent="0.3">
      <c r="A153" s="91"/>
      <c r="B153" s="449"/>
      <c r="C153" s="450"/>
      <c r="D153" s="361"/>
      <c r="E153" s="362"/>
      <c r="F153" s="309"/>
      <c r="G153" s="275"/>
      <c r="H153" s="278">
        <f t="shared" si="2"/>
        <v>0</v>
      </c>
    </row>
    <row r="154" spans="1:12" ht="17.45" customHeight="1" thickBot="1" x14ac:dyDescent="0.3">
      <c r="A154" s="91"/>
      <c r="B154" s="214" t="s">
        <v>36</v>
      </c>
      <c r="C154" s="214" t="s">
        <v>171</v>
      </c>
      <c r="D154" s="250" t="s">
        <v>9</v>
      </c>
      <c r="E154" s="251">
        <v>3.3</v>
      </c>
      <c r="F154" s="309" t="s">
        <v>351</v>
      </c>
      <c r="G154" s="275"/>
      <c r="H154" s="278">
        <f t="shared" si="2"/>
        <v>0</v>
      </c>
    </row>
    <row r="155" spans="1:12" ht="17.45" customHeight="1" thickBot="1" x14ac:dyDescent="0.3">
      <c r="A155" s="91"/>
      <c r="B155" s="430" t="s">
        <v>119</v>
      </c>
      <c r="C155" s="431"/>
      <c r="D155" s="231" t="s">
        <v>10</v>
      </c>
      <c r="E155" s="226">
        <v>4</v>
      </c>
      <c r="F155" s="309" t="s">
        <v>351</v>
      </c>
      <c r="G155" s="275"/>
      <c r="H155" s="278">
        <f t="shared" si="2"/>
        <v>0</v>
      </c>
    </row>
    <row r="156" spans="1:12" ht="17.45" customHeight="1" thickBot="1" x14ac:dyDescent="0.3">
      <c r="A156" s="91"/>
      <c r="B156" s="432"/>
      <c r="C156" s="433"/>
      <c r="D156" s="244" t="s">
        <v>11</v>
      </c>
      <c r="E156" s="226">
        <v>4.5999999999999996</v>
      </c>
      <c r="F156" s="309" t="s">
        <v>351</v>
      </c>
      <c r="G156" s="275"/>
      <c r="H156" s="278">
        <f t="shared" si="2"/>
        <v>0</v>
      </c>
    </row>
    <row r="157" spans="1:12" ht="17.45" customHeight="1" thickBot="1" x14ac:dyDescent="0.3">
      <c r="A157" s="91"/>
      <c r="B157" s="432"/>
      <c r="C157" s="433"/>
      <c r="D157" s="231" t="s">
        <v>12</v>
      </c>
      <c r="E157" s="226">
        <v>5.35</v>
      </c>
      <c r="F157" s="309" t="s">
        <v>351</v>
      </c>
      <c r="G157" s="275"/>
      <c r="H157" s="278">
        <f t="shared" si="2"/>
        <v>0</v>
      </c>
    </row>
    <row r="158" spans="1:12" ht="17.45" customHeight="1" thickBot="1" x14ac:dyDescent="0.3">
      <c r="A158" s="91"/>
      <c r="B158" s="434"/>
      <c r="C158" s="435"/>
      <c r="D158" s="231" t="s">
        <v>120</v>
      </c>
      <c r="E158" s="247">
        <v>5.95</v>
      </c>
      <c r="F158" s="309" t="s">
        <v>351</v>
      </c>
      <c r="G158" s="275"/>
      <c r="H158" s="278">
        <f t="shared" si="2"/>
        <v>0</v>
      </c>
    </row>
    <row r="159" spans="1:12" s="1" customFormat="1" ht="17.45" customHeight="1" thickBot="1" x14ac:dyDescent="0.3">
      <c r="A159" s="91"/>
      <c r="B159" s="316" t="s">
        <v>38</v>
      </c>
      <c r="C159" s="316" t="s">
        <v>190</v>
      </c>
      <c r="D159" s="317" t="s">
        <v>9</v>
      </c>
      <c r="E159" s="199">
        <v>3.3</v>
      </c>
      <c r="F159" s="310">
        <v>19</v>
      </c>
      <c r="G159" s="275"/>
      <c r="H159" s="278">
        <f t="shared" si="2"/>
        <v>0</v>
      </c>
      <c r="I159" s="416" t="s">
        <v>352</v>
      </c>
      <c r="J159" s="417"/>
      <c r="K159" s="417"/>
      <c r="L159" s="420"/>
    </row>
    <row r="160" spans="1:12" s="1" customFormat="1" ht="17.45" customHeight="1" thickBot="1" x14ac:dyDescent="0.3">
      <c r="A160" s="91"/>
      <c r="B160" s="430" t="s">
        <v>191</v>
      </c>
      <c r="C160" s="431"/>
      <c r="D160" s="319" t="s">
        <v>10</v>
      </c>
      <c r="E160" s="199">
        <v>4</v>
      </c>
      <c r="F160" s="310">
        <v>72</v>
      </c>
      <c r="G160" s="275"/>
      <c r="H160" s="278">
        <f t="shared" si="2"/>
        <v>0</v>
      </c>
      <c r="J160" s="91"/>
      <c r="L160" s="421"/>
    </row>
    <row r="161" spans="1:12" s="1" customFormat="1" ht="17.45" customHeight="1" thickBot="1" x14ac:dyDescent="0.3">
      <c r="A161" s="91"/>
      <c r="B161" s="432"/>
      <c r="C161" s="433"/>
      <c r="D161" s="319" t="s">
        <v>11</v>
      </c>
      <c r="E161" s="199">
        <v>4.5999999999999996</v>
      </c>
      <c r="F161" s="310">
        <v>74</v>
      </c>
      <c r="G161" s="275"/>
      <c r="H161" s="278">
        <f t="shared" si="2"/>
        <v>0</v>
      </c>
      <c r="J161" s="91"/>
      <c r="L161" s="421"/>
    </row>
    <row r="162" spans="1:12" s="1" customFormat="1" ht="17.45" customHeight="1" thickBot="1" x14ac:dyDescent="0.3">
      <c r="A162" s="91"/>
      <c r="B162" s="432"/>
      <c r="C162" s="433"/>
      <c r="D162" s="319" t="s">
        <v>12</v>
      </c>
      <c r="E162" s="387">
        <v>5.35</v>
      </c>
      <c r="F162" s="310">
        <v>12</v>
      </c>
      <c r="G162" s="275"/>
      <c r="H162" s="278">
        <f t="shared" si="2"/>
        <v>0</v>
      </c>
      <c r="J162" s="91"/>
      <c r="L162" s="421"/>
    </row>
    <row r="163" spans="1:12" s="1" customFormat="1" ht="17.45" customHeight="1" thickBot="1" x14ac:dyDescent="0.3">
      <c r="A163" s="91"/>
      <c r="B163" s="434"/>
      <c r="C163" s="438"/>
      <c r="D163" s="102"/>
      <c r="E163" s="399"/>
      <c r="F163" s="310"/>
      <c r="G163" s="275"/>
      <c r="H163" s="278">
        <f t="shared" si="2"/>
        <v>0</v>
      </c>
      <c r="I163" s="418"/>
      <c r="J163" s="419"/>
      <c r="K163" s="419"/>
      <c r="L163" s="422"/>
    </row>
    <row r="164" spans="1:12" s="1" customFormat="1" ht="17.45" customHeight="1" thickBot="1" x14ac:dyDescent="0.3">
      <c r="A164" s="91"/>
      <c r="B164" s="214" t="s">
        <v>156</v>
      </c>
      <c r="C164" s="214" t="s">
        <v>157</v>
      </c>
      <c r="D164" s="231" t="s">
        <v>9</v>
      </c>
      <c r="E164" s="251">
        <v>3.3</v>
      </c>
      <c r="F164" s="310">
        <v>4</v>
      </c>
      <c r="G164" s="275"/>
      <c r="H164" s="278">
        <f t="shared" si="2"/>
        <v>0</v>
      </c>
    </row>
    <row r="165" spans="1:12" s="1" customFormat="1" ht="17.45" customHeight="1" thickBot="1" x14ac:dyDescent="0.3">
      <c r="A165" s="91"/>
      <c r="B165" s="430" t="s">
        <v>196</v>
      </c>
      <c r="C165" s="431"/>
      <c r="D165" s="231" t="s">
        <v>10</v>
      </c>
      <c r="E165" s="251">
        <v>4</v>
      </c>
      <c r="F165" s="308" t="s">
        <v>351</v>
      </c>
      <c r="G165" s="275"/>
      <c r="H165" s="278">
        <f t="shared" si="2"/>
        <v>0</v>
      </c>
    </row>
    <row r="166" spans="1:12" s="1" customFormat="1" ht="17.45" customHeight="1" thickBot="1" x14ac:dyDescent="0.3">
      <c r="A166" s="91"/>
      <c r="B166" s="432"/>
      <c r="C166" s="433"/>
      <c r="D166" s="231" t="s">
        <v>11</v>
      </c>
      <c r="E166" s="226">
        <v>4.5999999999999996</v>
      </c>
      <c r="F166" s="308" t="s">
        <v>351</v>
      </c>
      <c r="G166" s="275"/>
      <c r="H166" s="278">
        <f t="shared" si="2"/>
        <v>0</v>
      </c>
    </row>
    <row r="167" spans="1:12" s="1" customFormat="1" ht="17.45" customHeight="1" thickBot="1" x14ac:dyDescent="0.3">
      <c r="A167" s="91"/>
      <c r="B167" s="432"/>
      <c r="C167" s="433"/>
      <c r="D167" s="244" t="s">
        <v>12</v>
      </c>
      <c r="E167" s="226">
        <v>5.35</v>
      </c>
      <c r="F167" s="308" t="s">
        <v>351</v>
      </c>
      <c r="G167" s="275"/>
      <c r="H167" s="278">
        <f t="shared" si="2"/>
        <v>0</v>
      </c>
    </row>
    <row r="168" spans="1:12" s="1" customFormat="1" ht="17.45" customHeight="1" thickBot="1" x14ac:dyDescent="0.3">
      <c r="A168" s="91"/>
      <c r="B168" s="434"/>
      <c r="C168" s="435"/>
      <c r="D168" s="231" t="s">
        <v>120</v>
      </c>
      <c r="E168" s="226">
        <v>5.9</v>
      </c>
      <c r="F168" s="308">
        <v>9</v>
      </c>
      <c r="G168" s="275"/>
      <c r="H168" s="278">
        <f t="shared" ref="H168:H183" si="3">G168*E168</f>
        <v>0</v>
      </c>
    </row>
    <row r="169" spans="1:12" s="1" customFormat="1" ht="17.45" customHeight="1" x14ac:dyDescent="0.25">
      <c r="A169" s="91"/>
      <c r="F169" s="395"/>
    </row>
    <row r="170" spans="1:12" s="1" customFormat="1" ht="17.45" customHeight="1" x14ac:dyDescent="0.25">
      <c r="A170" s="91"/>
      <c r="F170" s="395"/>
    </row>
    <row r="171" spans="1:12" s="1" customFormat="1" ht="17.45" customHeight="1" x14ac:dyDescent="0.25">
      <c r="A171" s="91"/>
      <c r="F171" s="395"/>
    </row>
    <row r="172" spans="1:12" s="1" customFormat="1" ht="17.45" customHeight="1" thickBot="1" x14ac:dyDescent="0.3">
      <c r="A172" s="91"/>
      <c r="F172" s="395"/>
    </row>
    <row r="173" spans="1:12" s="1" customFormat="1" ht="17.45" customHeight="1" thickBot="1" x14ac:dyDescent="0.3">
      <c r="A173" s="91"/>
      <c r="B173" s="217" t="s">
        <v>192</v>
      </c>
      <c r="C173" s="214" t="s">
        <v>173</v>
      </c>
      <c r="D173" s="231"/>
      <c r="E173" s="226"/>
      <c r="F173" s="308"/>
      <c r="G173" s="275"/>
      <c r="H173" s="278">
        <f t="shared" si="3"/>
        <v>0</v>
      </c>
      <c r="I173" s="416" t="s">
        <v>352</v>
      </c>
      <c r="J173" s="417"/>
      <c r="K173" s="417"/>
      <c r="L173" s="420"/>
    </row>
    <row r="174" spans="1:12" s="1" customFormat="1" ht="17.45" customHeight="1" thickBot="1" x14ac:dyDescent="0.3">
      <c r="A174" s="91"/>
      <c r="B174" s="430" t="s">
        <v>197</v>
      </c>
      <c r="C174" s="431"/>
      <c r="D174" s="250" t="s">
        <v>10</v>
      </c>
      <c r="E174" s="226">
        <v>5</v>
      </c>
      <c r="F174" s="308" t="s">
        <v>351</v>
      </c>
      <c r="G174" s="275"/>
      <c r="H174" s="278">
        <f t="shared" si="3"/>
        <v>0</v>
      </c>
      <c r="J174" s="91"/>
      <c r="L174" s="421"/>
    </row>
    <row r="175" spans="1:12" s="1" customFormat="1" ht="17.45" customHeight="1" thickBot="1" x14ac:dyDescent="0.3">
      <c r="A175" s="91"/>
      <c r="B175" s="432"/>
      <c r="C175" s="433"/>
      <c r="D175" s="231" t="s">
        <v>11</v>
      </c>
      <c r="E175" s="226">
        <v>5.6</v>
      </c>
      <c r="F175" s="308" t="s">
        <v>351</v>
      </c>
      <c r="G175" s="275"/>
      <c r="H175" s="278">
        <f t="shared" si="3"/>
        <v>0</v>
      </c>
      <c r="J175" s="91"/>
      <c r="L175" s="421"/>
    </row>
    <row r="176" spans="1:12" s="1" customFormat="1" ht="17.45" customHeight="1" thickBot="1" x14ac:dyDescent="0.3">
      <c r="A176" s="91"/>
      <c r="B176" s="432"/>
      <c r="C176" s="433"/>
      <c r="D176" s="231" t="s">
        <v>12</v>
      </c>
      <c r="E176" s="226">
        <v>6.35</v>
      </c>
      <c r="F176" s="308" t="s">
        <v>351</v>
      </c>
      <c r="G176" s="275"/>
      <c r="H176" s="278">
        <f t="shared" si="3"/>
        <v>0</v>
      </c>
      <c r="J176" s="91"/>
      <c r="L176" s="421"/>
    </row>
    <row r="177" spans="1:12" s="1" customFormat="1" ht="17.45" customHeight="1" thickBot="1" x14ac:dyDescent="0.3">
      <c r="A177" s="91"/>
      <c r="B177" s="434"/>
      <c r="C177" s="435"/>
      <c r="D177" s="231" t="s">
        <v>120</v>
      </c>
      <c r="E177" s="247">
        <v>6.9</v>
      </c>
      <c r="F177" s="308" t="s">
        <v>351</v>
      </c>
      <c r="G177" s="275"/>
      <c r="H177" s="278">
        <f t="shared" si="3"/>
        <v>0</v>
      </c>
      <c r="I177" s="418"/>
      <c r="J177" s="419"/>
      <c r="K177" s="419"/>
      <c r="L177" s="422"/>
    </row>
    <row r="178" spans="1:12" s="1" customFormat="1" ht="17.45" customHeight="1" thickBot="1" x14ac:dyDescent="0.3">
      <c r="A178" s="91"/>
      <c r="B178" s="201" t="s">
        <v>158</v>
      </c>
      <c r="C178" s="201" t="s">
        <v>159</v>
      </c>
      <c r="D178" s="246" t="s">
        <v>9</v>
      </c>
      <c r="E178" s="220">
        <v>3.3</v>
      </c>
      <c r="F178" s="308">
        <v>50</v>
      </c>
      <c r="G178" s="275"/>
      <c r="H178" s="278">
        <f t="shared" si="3"/>
        <v>0</v>
      </c>
    </row>
    <row r="179" spans="1:12" s="1" customFormat="1" ht="17.45" customHeight="1" thickBot="1" x14ac:dyDescent="0.3">
      <c r="A179" s="91"/>
      <c r="B179" s="430" t="s">
        <v>254</v>
      </c>
      <c r="C179" s="431"/>
      <c r="D179" s="246" t="s">
        <v>10</v>
      </c>
      <c r="E179" s="229">
        <v>4</v>
      </c>
      <c r="F179" s="308">
        <v>246</v>
      </c>
      <c r="G179" s="275"/>
      <c r="H179" s="278">
        <f t="shared" si="3"/>
        <v>0</v>
      </c>
    </row>
    <row r="180" spans="1:12" s="1" customFormat="1" ht="17.45" customHeight="1" thickBot="1" x14ac:dyDescent="0.3">
      <c r="A180" s="91"/>
      <c r="B180" s="432"/>
      <c r="C180" s="433"/>
      <c r="D180" s="246" t="s">
        <v>11</v>
      </c>
      <c r="E180" s="220">
        <v>4.5999999999999996</v>
      </c>
      <c r="F180" s="308">
        <v>190</v>
      </c>
      <c r="G180" s="275"/>
      <c r="H180" s="278">
        <f t="shared" si="3"/>
        <v>0</v>
      </c>
    </row>
    <row r="181" spans="1:12" s="1" customFormat="1" ht="17.45" customHeight="1" thickBot="1" x14ac:dyDescent="0.3">
      <c r="A181" s="91"/>
      <c r="B181" s="432"/>
      <c r="C181" s="433"/>
      <c r="D181" s="246" t="s">
        <v>12</v>
      </c>
      <c r="E181" s="220">
        <v>5.35</v>
      </c>
      <c r="F181" s="308">
        <v>131</v>
      </c>
      <c r="G181" s="275"/>
      <c r="H181" s="278">
        <f t="shared" si="3"/>
        <v>0</v>
      </c>
    </row>
    <row r="182" spans="1:12" s="1" customFormat="1" ht="17.45" customHeight="1" thickBot="1" x14ac:dyDescent="0.3">
      <c r="A182" s="91"/>
      <c r="B182" s="434"/>
      <c r="C182" s="435"/>
      <c r="D182" s="232" t="s">
        <v>120</v>
      </c>
      <c r="E182" s="220">
        <v>5.9</v>
      </c>
      <c r="F182" s="308">
        <v>45</v>
      </c>
      <c r="G182" s="275"/>
      <c r="H182" s="278">
        <f t="shared" si="3"/>
        <v>0</v>
      </c>
    </row>
    <row r="183" spans="1:12" s="1" customFormat="1" ht="17.45" customHeight="1" thickBot="1" x14ac:dyDescent="0.3">
      <c r="A183" s="91"/>
      <c r="B183" s="214" t="s">
        <v>161</v>
      </c>
      <c r="C183" s="214" t="s">
        <v>162</v>
      </c>
      <c r="D183" s="231" t="s">
        <v>9</v>
      </c>
      <c r="E183" s="226">
        <v>4.75</v>
      </c>
      <c r="F183" s="308" t="s">
        <v>351</v>
      </c>
      <c r="G183" s="275"/>
      <c r="H183" s="278">
        <f t="shared" si="3"/>
        <v>0</v>
      </c>
      <c r="I183" s="416" t="s">
        <v>352</v>
      </c>
      <c r="J183" s="417"/>
      <c r="K183" s="417"/>
      <c r="L183" s="420"/>
    </row>
    <row r="184" spans="1:12" s="1" customFormat="1" ht="17.45" customHeight="1" thickBot="1" x14ac:dyDescent="0.3">
      <c r="A184" s="91"/>
      <c r="B184" s="430" t="s">
        <v>163</v>
      </c>
      <c r="C184" s="431"/>
      <c r="D184" s="231" t="s">
        <v>10</v>
      </c>
      <c r="E184" s="251">
        <v>5.75</v>
      </c>
      <c r="F184" s="308" t="s">
        <v>351</v>
      </c>
      <c r="G184" s="275"/>
      <c r="H184" s="278">
        <f t="shared" ref="H184:H197" si="4">G184*E184</f>
        <v>0</v>
      </c>
      <c r="J184" s="91"/>
      <c r="L184" s="421"/>
    </row>
    <row r="185" spans="1:12" s="1" customFormat="1" ht="17.45" customHeight="1" thickBot="1" x14ac:dyDescent="0.3">
      <c r="A185" s="91"/>
      <c r="B185" s="432"/>
      <c r="C185" s="433"/>
      <c r="D185" s="243" t="s">
        <v>11</v>
      </c>
      <c r="E185" s="356">
        <v>6</v>
      </c>
      <c r="F185" s="308" t="s">
        <v>351</v>
      </c>
      <c r="G185" s="275"/>
      <c r="H185" s="278">
        <f t="shared" si="4"/>
        <v>0</v>
      </c>
      <c r="J185" s="91"/>
      <c r="L185" s="421"/>
    </row>
    <row r="186" spans="1:12" s="1" customFormat="1" ht="17.45" customHeight="1" x14ac:dyDescent="0.25">
      <c r="A186" s="91"/>
      <c r="B186" s="432"/>
      <c r="C186" s="437"/>
      <c r="D186" s="401"/>
      <c r="E186" s="406"/>
      <c r="F186" s="308"/>
      <c r="G186" s="275"/>
      <c r="H186" s="278">
        <f t="shared" si="4"/>
        <v>0</v>
      </c>
      <c r="J186" s="91"/>
      <c r="L186" s="421"/>
    </row>
    <row r="187" spans="1:12" s="1" customFormat="1" ht="17.45" customHeight="1" thickBot="1" x14ac:dyDescent="0.3">
      <c r="A187" s="91"/>
      <c r="B187" s="434"/>
      <c r="C187" s="438"/>
      <c r="D187" s="403"/>
      <c r="E187" s="408"/>
      <c r="F187" s="308"/>
      <c r="G187" s="275"/>
      <c r="H187" s="278">
        <f t="shared" si="4"/>
        <v>0</v>
      </c>
      <c r="I187" s="418"/>
      <c r="J187" s="419"/>
      <c r="K187" s="419"/>
      <c r="L187" s="422"/>
    </row>
    <row r="188" spans="1:12" s="1" customFormat="1" ht="17.45" customHeight="1" thickBot="1" x14ac:dyDescent="0.3">
      <c r="A188" s="91"/>
      <c r="B188" s="201" t="s">
        <v>167</v>
      </c>
      <c r="C188" s="201" t="s">
        <v>168</v>
      </c>
      <c r="D188" s="232" t="s">
        <v>9</v>
      </c>
      <c r="E188" s="227">
        <v>5.5</v>
      </c>
      <c r="F188" s="308">
        <v>163</v>
      </c>
      <c r="G188" s="275"/>
      <c r="H188" s="278">
        <f t="shared" si="4"/>
        <v>0</v>
      </c>
      <c r="I188" s="416" t="s">
        <v>352</v>
      </c>
      <c r="J188" s="417"/>
      <c r="K188" s="417"/>
      <c r="L188" s="420"/>
    </row>
    <row r="189" spans="1:12" s="1" customFormat="1" ht="17.45" customHeight="1" x14ac:dyDescent="0.25">
      <c r="A189" s="91"/>
      <c r="B189" s="430" t="s">
        <v>170</v>
      </c>
      <c r="C189" s="436"/>
      <c r="D189" s="388"/>
      <c r="E189" s="389"/>
      <c r="F189" s="308"/>
      <c r="G189" s="275"/>
      <c r="H189" s="278">
        <f t="shared" si="4"/>
        <v>0</v>
      </c>
      <c r="J189" s="91"/>
      <c r="L189" s="421"/>
    </row>
    <row r="190" spans="1:12" s="1" customFormat="1" ht="17.45" customHeight="1" x14ac:dyDescent="0.25">
      <c r="A190" s="91"/>
      <c r="B190" s="432"/>
      <c r="C190" s="437"/>
      <c r="D190" s="390"/>
      <c r="E190" s="391"/>
      <c r="F190" s="308"/>
      <c r="G190" s="275"/>
      <c r="H190" s="278">
        <f t="shared" si="4"/>
        <v>0</v>
      </c>
      <c r="J190" s="91"/>
      <c r="L190" s="421"/>
    </row>
    <row r="191" spans="1:12" s="1" customFormat="1" ht="17.45" customHeight="1" x14ac:dyDescent="0.25">
      <c r="A191" s="91"/>
      <c r="B191" s="432"/>
      <c r="C191" s="437"/>
      <c r="D191" s="390"/>
      <c r="E191" s="391"/>
      <c r="F191" s="308"/>
      <c r="G191" s="275"/>
      <c r="H191" s="278">
        <f t="shared" si="4"/>
        <v>0</v>
      </c>
      <c r="J191" s="91"/>
      <c r="L191" s="421"/>
    </row>
    <row r="192" spans="1:12" s="1" customFormat="1" ht="17.45" customHeight="1" thickBot="1" x14ac:dyDescent="0.3">
      <c r="A192" s="91"/>
      <c r="B192" s="434"/>
      <c r="C192" s="438"/>
      <c r="D192" s="392"/>
      <c r="E192" s="393"/>
      <c r="F192" s="308"/>
      <c r="G192" s="275"/>
      <c r="H192" s="278">
        <f t="shared" si="4"/>
        <v>0</v>
      </c>
      <c r="I192" s="418"/>
      <c r="J192" s="419"/>
      <c r="K192" s="419"/>
      <c r="L192" s="422"/>
    </row>
    <row r="193" spans="1:12" s="1" customFormat="1" ht="17.45" customHeight="1" thickBot="1" x14ac:dyDescent="0.3">
      <c r="A193" s="91"/>
      <c r="B193" s="214" t="s">
        <v>123</v>
      </c>
      <c r="C193" s="214" t="s">
        <v>246</v>
      </c>
      <c r="D193" s="250" t="s">
        <v>9</v>
      </c>
      <c r="E193" s="251">
        <v>3.3</v>
      </c>
      <c r="F193" s="308">
        <v>86</v>
      </c>
      <c r="G193" s="280"/>
      <c r="H193" s="278">
        <f t="shared" si="4"/>
        <v>0</v>
      </c>
    </row>
    <row r="194" spans="1:12" s="1" customFormat="1" ht="17.45" customHeight="1" thickBot="1" x14ac:dyDescent="0.3">
      <c r="A194" s="91"/>
      <c r="B194" s="430" t="s">
        <v>170</v>
      </c>
      <c r="C194" s="431"/>
      <c r="D194" s="231" t="s">
        <v>10</v>
      </c>
      <c r="E194" s="226">
        <v>4</v>
      </c>
      <c r="F194" s="308" t="s">
        <v>351</v>
      </c>
      <c r="G194" s="280"/>
      <c r="H194" s="278">
        <f t="shared" si="4"/>
        <v>0</v>
      </c>
    </row>
    <row r="195" spans="1:12" s="1" customFormat="1" ht="17.45" customHeight="1" thickBot="1" x14ac:dyDescent="0.3">
      <c r="A195" s="91"/>
      <c r="B195" s="432"/>
      <c r="C195" s="433"/>
      <c r="D195" s="231" t="s">
        <v>11</v>
      </c>
      <c r="E195" s="226">
        <v>4.5999999999999996</v>
      </c>
      <c r="F195" s="308" t="s">
        <v>351</v>
      </c>
      <c r="G195" s="280"/>
      <c r="H195" s="278">
        <f t="shared" si="4"/>
        <v>0</v>
      </c>
    </row>
    <row r="196" spans="1:12" s="1" customFormat="1" ht="17.45" customHeight="1" thickBot="1" x14ac:dyDescent="0.3">
      <c r="A196" s="91"/>
      <c r="B196" s="432"/>
      <c r="C196" s="433"/>
      <c r="D196" s="231" t="s">
        <v>12</v>
      </c>
      <c r="E196" s="226">
        <v>5.35</v>
      </c>
      <c r="F196" s="308">
        <v>39</v>
      </c>
      <c r="G196" s="280"/>
      <c r="H196" s="278">
        <f t="shared" si="4"/>
        <v>0</v>
      </c>
    </row>
    <row r="197" spans="1:12" s="1" customFormat="1" ht="17.45" customHeight="1" thickBot="1" x14ac:dyDescent="0.3">
      <c r="A197" s="91"/>
      <c r="B197" s="434"/>
      <c r="C197" s="435"/>
      <c r="D197" s="231" t="s">
        <v>120</v>
      </c>
      <c r="E197" s="251">
        <v>5.95</v>
      </c>
      <c r="F197" s="308">
        <v>241</v>
      </c>
      <c r="G197" s="280"/>
      <c r="H197" s="278">
        <f t="shared" si="4"/>
        <v>0</v>
      </c>
    </row>
    <row r="198" spans="1:12" s="1" customFormat="1" ht="15.75" thickBot="1" x14ac:dyDescent="0.3">
      <c r="B198" s="5"/>
      <c r="C198" s="5"/>
      <c r="D198" s="6"/>
      <c r="E198" s="7"/>
      <c r="F198" s="286" t="s">
        <v>199</v>
      </c>
      <c r="G198" s="280">
        <f>SUM(G8:G192)</f>
        <v>0</v>
      </c>
      <c r="H198" s="278">
        <f>SUM(H8:H192)</f>
        <v>0</v>
      </c>
    </row>
    <row r="199" spans="1:12" s="1" customFormat="1" x14ac:dyDescent="0.25">
      <c r="B199" s="5"/>
      <c r="C199" s="5"/>
      <c r="D199" s="6"/>
      <c r="E199" s="7"/>
      <c r="F199" s="11"/>
      <c r="G199" s="325"/>
      <c r="H199" s="326"/>
    </row>
    <row r="200" spans="1:12" s="1" customFormat="1" x14ac:dyDescent="0.25">
      <c r="B200" s="5"/>
      <c r="C200" s="5"/>
      <c r="D200" s="6"/>
      <c r="E200" s="7"/>
      <c r="F200" s="11"/>
      <c r="G200" s="325"/>
      <c r="H200" s="326"/>
    </row>
    <row r="201" spans="1:12" s="1" customFormat="1" ht="41.25" customHeight="1" thickBot="1" x14ac:dyDescent="0.35">
      <c r="B201" s="439" t="s">
        <v>332</v>
      </c>
      <c r="C201" s="439"/>
      <c r="D201" s="439"/>
      <c r="E201" s="439"/>
      <c r="F201" s="439"/>
      <c r="G201" s="325"/>
      <c r="H201" s="326"/>
    </row>
    <row r="202" spans="1:12" s="1" customFormat="1" ht="16.5" thickBot="1" x14ac:dyDescent="0.3">
      <c r="B202" s="201" t="s">
        <v>345</v>
      </c>
      <c r="C202" s="386" t="s">
        <v>347</v>
      </c>
      <c r="D202" s="254"/>
      <c r="E202" s="228"/>
      <c r="F202" s="308"/>
      <c r="G202" s="275"/>
      <c r="H202" s="278"/>
    </row>
    <row r="203" spans="1:12" s="1" customFormat="1" ht="15.75" customHeight="1" thickBot="1" x14ac:dyDescent="0.3">
      <c r="B203" s="430" t="s">
        <v>348</v>
      </c>
      <c r="C203" s="431"/>
      <c r="D203" s="355" t="s">
        <v>10</v>
      </c>
      <c r="E203" s="220">
        <v>3.49</v>
      </c>
      <c r="F203" s="308">
        <v>75</v>
      </c>
      <c r="G203" s="275"/>
      <c r="H203" s="278">
        <f>G203*E203</f>
        <v>0</v>
      </c>
    </row>
    <row r="204" spans="1:12" s="1" customFormat="1" x14ac:dyDescent="0.25">
      <c r="B204" s="432"/>
      <c r="C204" s="433"/>
      <c r="D204" s="357"/>
      <c r="E204" s="358"/>
      <c r="F204" s="308"/>
      <c r="G204" s="275"/>
      <c r="H204" s="278"/>
    </row>
    <row r="205" spans="1:12" s="1" customFormat="1" x14ac:dyDescent="0.25">
      <c r="B205" s="432"/>
      <c r="C205" s="433"/>
      <c r="D205" s="359"/>
      <c r="E205" s="360"/>
      <c r="F205" s="308"/>
      <c r="G205" s="275"/>
      <c r="H205" s="278"/>
    </row>
    <row r="206" spans="1:12" ht="16.5" customHeight="1" thickBot="1" x14ac:dyDescent="0.3">
      <c r="B206" s="434"/>
      <c r="C206" s="435"/>
      <c r="D206" s="361"/>
      <c r="E206" s="362"/>
      <c r="F206" s="308"/>
      <c r="G206" s="275"/>
      <c r="H206" s="278"/>
      <c r="K206" s="1"/>
      <c r="L206" s="1"/>
    </row>
    <row r="207" spans="1:12" ht="16.5" thickBot="1" x14ac:dyDescent="0.3">
      <c r="A207" s="119"/>
      <c r="B207" s="214" t="s">
        <v>346</v>
      </c>
      <c r="C207" s="214" t="s">
        <v>349</v>
      </c>
      <c r="D207" s="243"/>
      <c r="E207" s="356"/>
      <c r="F207" s="308"/>
      <c r="G207" s="275"/>
      <c r="H207" s="278"/>
    </row>
    <row r="208" spans="1:12" ht="16.5" customHeight="1" thickBot="1" x14ac:dyDescent="0.3">
      <c r="A208" s="91"/>
      <c r="B208" s="430" t="s">
        <v>350</v>
      </c>
      <c r="C208" s="431"/>
      <c r="D208" s="258" t="s">
        <v>10</v>
      </c>
      <c r="E208" s="367">
        <v>3.66</v>
      </c>
      <c r="F208" s="354">
        <v>250</v>
      </c>
      <c r="G208" s="275"/>
      <c r="H208" s="278">
        <f>G208*E208</f>
        <v>0</v>
      </c>
    </row>
    <row r="209" spans="1:8" ht="16.5" customHeight="1" x14ac:dyDescent="0.25">
      <c r="A209" s="91"/>
      <c r="B209" s="432"/>
      <c r="C209" s="433"/>
      <c r="D209" s="357"/>
      <c r="E209" s="358"/>
      <c r="F209" s="308"/>
      <c r="G209" s="275"/>
      <c r="H209" s="278"/>
    </row>
    <row r="210" spans="1:8" ht="16.5" customHeight="1" x14ac:dyDescent="0.25">
      <c r="A210" s="91"/>
      <c r="B210" s="432"/>
      <c r="C210" s="433"/>
      <c r="D210" s="359"/>
      <c r="E210" s="360"/>
      <c r="F210" s="308"/>
      <c r="G210" s="275"/>
      <c r="H210" s="278"/>
    </row>
    <row r="211" spans="1:8" ht="16.5" customHeight="1" thickBot="1" x14ac:dyDescent="0.3">
      <c r="A211" s="91"/>
      <c r="B211" s="434"/>
      <c r="C211" s="435"/>
      <c r="D211" s="361"/>
      <c r="E211" s="362"/>
      <c r="F211" s="308"/>
      <c r="G211" s="275"/>
      <c r="H211" s="278"/>
    </row>
    <row r="212" spans="1:8" ht="16.5" customHeight="1" thickBot="1" x14ac:dyDescent="0.3">
      <c r="A212" s="119"/>
      <c r="B212" s="201" t="s">
        <v>136</v>
      </c>
      <c r="C212" s="201" t="s">
        <v>137</v>
      </c>
      <c r="D212" s="254"/>
      <c r="E212" s="228"/>
      <c r="F212" s="308"/>
      <c r="G212" s="275"/>
      <c r="H212" s="278"/>
    </row>
    <row r="213" spans="1:8" s="1" customFormat="1" ht="16.5" customHeight="1" thickBot="1" x14ac:dyDescent="0.3">
      <c r="A213" s="91"/>
      <c r="B213" s="430" t="s">
        <v>138</v>
      </c>
      <c r="C213" s="431"/>
      <c r="D213" s="355" t="s">
        <v>10</v>
      </c>
      <c r="E213" s="220">
        <v>3.14</v>
      </c>
      <c r="F213" s="308">
        <v>300</v>
      </c>
      <c r="G213" s="275"/>
      <c r="H213" s="278">
        <f>G213*E213</f>
        <v>0</v>
      </c>
    </row>
    <row r="214" spans="1:8" s="1" customFormat="1" ht="16.5" customHeight="1" x14ac:dyDescent="0.25">
      <c r="A214" s="91"/>
      <c r="B214" s="432"/>
      <c r="C214" s="433"/>
      <c r="D214" s="357"/>
      <c r="E214" s="358"/>
      <c r="F214" s="308"/>
      <c r="G214" s="275"/>
      <c r="H214" s="278"/>
    </row>
    <row r="215" spans="1:8" s="1" customFormat="1" ht="16.5" customHeight="1" x14ac:dyDescent="0.25">
      <c r="A215" s="91"/>
      <c r="B215" s="432"/>
      <c r="C215" s="433"/>
      <c r="D215" s="359"/>
      <c r="E215" s="360"/>
      <c r="F215" s="308"/>
      <c r="G215" s="275"/>
      <c r="H215" s="278"/>
    </row>
    <row r="216" spans="1:8" s="1" customFormat="1" ht="16.5" customHeight="1" thickBot="1" x14ac:dyDescent="0.3">
      <c r="A216" s="91"/>
      <c r="B216" s="434"/>
      <c r="C216" s="435"/>
      <c r="D216" s="361"/>
      <c r="E216" s="362"/>
      <c r="F216" s="308"/>
      <c r="G216" s="275"/>
      <c r="H216" s="278"/>
    </row>
    <row r="217" spans="1:8" ht="16.5" thickBot="1" x14ac:dyDescent="0.3">
      <c r="B217" s="214" t="s">
        <v>239</v>
      </c>
      <c r="C217" s="214" t="s">
        <v>240</v>
      </c>
      <c r="D217" s="231"/>
      <c r="E217" s="226"/>
      <c r="F217" s="308"/>
      <c r="G217" s="275"/>
      <c r="H217" s="278"/>
    </row>
    <row r="218" spans="1:8" s="1" customFormat="1" ht="15.75" customHeight="1" thickBot="1" x14ac:dyDescent="0.3">
      <c r="B218" s="430" t="s">
        <v>248</v>
      </c>
      <c r="C218" s="431"/>
      <c r="D218" s="231" t="s">
        <v>11</v>
      </c>
      <c r="E218" s="226">
        <v>12.4</v>
      </c>
      <c r="F218" s="308">
        <v>460</v>
      </c>
      <c r="G218" s="280"/>
      <c r="H218" s="278">
        <f t="shared" ref="H218" si="5">G218*E218</f>
        <v>0</v>
      </c>
    </row>
    <row r="219" spans="1:8" s="1" customFormat="1" x14ac:dyDescent="0.25">
      <c r="B219" s="432"/>
      <c r="C219" s="433"/>
      <c r="D219" s="359"/>
      <c r="E219" s="360"/>
      <c r="F219" s="308"/>
      <c r="G219" s="280"/>
      <c r="H219" s="278"/>
    </row>
    <row r="220" spans="1:8" s="1" customFormat="1" x14ac:dyDescent="0.25">
      <c r="B220" s="432"/>
      <c r="C220" s="433"/>
      <c r="D220" s="359"/>
      <c r="E220" s="360"/>
      <c r="F220" s="308"/>
      <c r="G220" s="280"/>
      <c r="H220" s="278"/>
    </row>
    <row r="221" spans="1:8" s="1" customFormat="1" ht="15.75" thickBot="1" x14ac:dyDescent="0.3">
      <c r="B221" s="434"/>
      <c r="C221" s="435"/>
      <c r="D221" s="361"/>
      <c r="E221" s="362"/>
      <c r="F221" s="308"/>
      <c r="G221" s="280"/>
      <c r="H221" s="278"/>
    </row>
    <row r="222" spans="1:8" s="1" customFormat="1" ht="16.5" thickBot="1" x14ac:dyDescent="0.3">
      <c r="B222" s="201" t="s">
        <v>139</v>
      </c>
      <c r="C222" s="201" t="s">
        <v>140</v>
      </c>
      <c r="D222" s="246"/>
      <c r="E222" s="220"/>
      <c r="F222" s="308"/>
      <c r="G222" s="275"/>
      <c r="H222" s="278"/>
    </row>
    <row r="223" spans="1:8" s="1" customFormat="1" ht="15.75" customHeight="1" thickBot="1" x14ac:dyDescent="0.3">
      <c r="B223" s="430" t="s">
        <v>176</v>
      </c>
      <c r="C223" s="431"/>
      <c r="D223" s="355" t="s">
        <v>9</v>
      </c>
      <c r="E223" s="220">
        <v>2.56</v>
      </c>
      <c r="F223" s="308">
        <v>229</v>
      </c>
      <c r="G223" s="275"/>
      <c r="H223" s="278">
        <f>G223*E223</f>
        <v>0</v>
      </c>
    </row>
    <row r="224" spans="1:8" s="1" customFormat="1" ht="15.75" customHeight="1" x14ac:dyDescent="0.25">
      <c r="B224" s="432"/>
      <c r="C224" s="433"/>
      <c r="D224" s="357"/>
      <c r="E224" s="358"/>
      <c r="F224" s="308"/>
      <c r="G224" s="275"/>
      <c r="H224" s="278"/>
    </row>
    <row r="225" spans="2:8" s="1" customFormat="1" x14ac:dyDescent="0.25">
      <c r="B225" s="432"/>
      <c r="C225" s="433"/>
      <c r="D225" s="359"/>
      <c r="E225" s="360"/>
      <c r="F225" s="308"/>
      <c r="G225" s="275"/>
      <c r="H225" s="278"/>
    </row>
    <row r="226" spans="2:8" s="1" customFormat="1" ht="15.75" thickBot="1" x14ac:dyDescent="0.3">
      <c r="B226" s="434"/>
      <c r="C226" s="435"/>
      <c r="D226" s="361"/>
      <c r="E226" s="362"/>
      <c r="F226" s="308"/>
      <c r="G226" s="275"/>
      <c r="H226" s="278"/>
    </row>
    <row r="227" spans="2:8" s="1" customFormat="1" ht="16.5" thickBot="1" x14ac:dyDescent="0.3">
      <c r="B227" s="214" t="s">
        <v>144</v>
      </c>
      <c r="C227" s="214" t="s">
        <v>145</v>
      </c>
      <c r="D227" s="243"/>
      <c r="E227" s="356"/>
      <c r="F227" s="308"/>
      <c r="G227" s="275"/>
      <c r="H227" s="278"/>
    </row>
    <row r="228" spans="2:8" s="1" customFormat="1" ht="15.75" customHeight="1" thickBot="1" x14ac:dyDescent="0.3">
      <c r="B228" s="430" t="s">
        <v>330</v>
      </c>
      <c r="C228" s="431"/>
      <c r="D228" s="258" t="s">
        <v>10</v>
      </c>
      <c r="E228" s="226">
        <v>3.18</v>
      </c>
      <c r="F228" s="308">
        <v>250</v>
      </c>
      <c r="G228" s="275"/>
      <c r="H228" s="278">
        <f>G228*E228</f>
        <v>0</v>
      </c>
    </row>
    <row r="229" spans="2:8" s="1" customFormat="1" x14ac:dyDescent="0.25">
      <c r="B229" s="432"/>
      <c r="C229" s="433"/>
      <c r="D229" s="357"/>
      <c r="E229" s="358"/>
      <c r="F229" s="308"/>
      <c r="G229" s="275"/>
      <c r="H229" s="278"/>
    </row>
    <row r="230" spans="2:8" s="1" customFormat="1" x14ac:dyDescent="0.25">
      <c r="B230" s="432"/>
      <c r="C230" s="433"/>
      <c r="D230" s="359"/>
      <c r="E230" s="360"/>
      <c r="F230" s="308"/>
      <c r="G230" s="275"/>
      <c r="H230" s="278"/>
    </row>
    <row r="231" spans="2:8" s="1" customFormat="1" ht="15.75" thickBot="1" x14ac:dyDescent="0.3">
      <c r="B231" s="434"/>
      <c r="C231" s="435"/>
      <c r="D231" s="361"/>
      <c r="E231" s="362"/>
      <c r="F231" s="308"/>
      <c r="G231" s="275"/>
      <c r="H231" s="278"/>
    </row>
    <row r="232" spans="2:8" s="1" customFormat="1" ht="16.5" thickBot="1" x14ac:dyDescent="0.3">
      <c r="B232" s="201" t="s">
        <v>328</v>
      </c>
      <c r="C232" s="201" t="s">
        <v>307</v>
      </c>
      <c r="D232" s="254"/>
      <c r="E232" s="228"/>
      <c r="F232" s="308"/>
      <c r="G232" s="275"/>
      <c r="H232" s="278"/>
    </row>
    <row r="233" spans="2:8" s="1" customFormat="1" ht="15.75" customHeight="1" thickBot="1" x14ac:dyDescent="0.3">
      <c r="B233" s="430" t="s">
        <v>329</v>
      </c>
      <c r="C233" s="431"/>
      <c r="D233" s="355" t="s">
        <v>10</v>
      </c>
      <c r="E233" s="353">
        <v>4.43</v>
      </c>
      <c r="F233" s="354">
        <v>125</v>
      </c>
      <c r="G233" s="275"/>
      <c r="H233" s="278">
        <f>G233*E233</f>
        <v>0</v>
      </c>
    </row>
    <row r="234" spans="2:8" s="1" customFormat="1" x14ac:dyDescent="0.25">
      <c r="B234" s="432"/>
      <c r="C234" s="433"/>
      <c r="D234" s="357"/>
      <c r="E234" s="358"/>
      <c r="F234" s="308"/>
      <c r="G234" s="275"/>
      <c r="H234" s="278"/>
    </row>
    <row r="235" spans="2:8" s="1" customFormat="1" x14ac:dyDescent="0.25">
      <c r="B235" s="432"/>
      <c r="C235" s="433"/>
      <c r="D235" s="359"/>
      <c r="E235" s="360"/>
      <c r="F235" s="308"/>
      <c r="G235" s="275"/>
      <c r="H235" s="278"/>
    </row>
    <row r="236" spans="2:8" s="1" customFormat="1" ht="15.75" thickBot="1" x14ac:dyDescent="0.3">
      <c r="B236" s="434"/>
      <c r="C236" s="435"/>
      <c r="D236" s="361"/>
      <c r="E236" s="362"/>
      <c r="F236" s="308"/>
      <c r="G236" s="275"/>
      <c r="H236" s="278"/>
    </row>
    <row r="237" spans="2:8" s="1" customFormat="1" ht="16.5" thickBot="1" x14ac:dyDescent="0.3">
      <c r="B237" s="214" t="s">
        <v>185</v>
      </c>
      <c r="C237" s="214" t="s">
        <v>186</v>
      </c>
      <c r="D237" s="243"/>
      <c r="E237" s="356"/>
      <c r="F237" s="308"/>
      <c r="G237" s="275"/>
      <c r="H237" s="278"/>
    </row>
    <row r="238" spans="2:8" s="1" customFormat="1" ht="15.75" customHeight="1" thickBot="1" x14ac:dyDescent="0.3">
      <c r="B238" s="430" t="s">
        <v>187</v>
      </c>
      <c r="C238" s="431"/>
      <c r="D238" s="258" t="s">
        <v>10</v>
      </c>
      <c r="E238" s="226">
        <v>5.39</v>
      </c>
      <c r="F238" s="308">
        <v>500</v>
      </c>
      <c r="G238" s="275"/>
      <c r="H238" s="278">
        <f>G238*E238</f>
        <v>0</v>
      </c>
    </row>
    <row r="239" spans="2:8" s="1" customFormat="1" x14ac:dyDescent="0.25">
      <c r="B239" s="432"/>
      <c r="C239" s="433"/>
      <c r="D239" s="357"/>
      <c r="E239" s="358"/>
      <c r="F239" s="308"/>
      <c r="G239" s="275"/>
      <c r="H239" s="278"/>
    </row>
    <row r="240" spans="2:8" s="1" customFormat="1" x14ac:dyDescent="0.25">
      <c r="B240" s="432"/>
      <c r="C240" s="433"/>
      <c r="D240" s="359"/>
      <c r="E240" s="360"/>
      <c r="F240" s="308"/>
      <c r="G240" s="275"/>
      <c r="H240" s="278"/>
    </row>
    <row r="241" spans="2:8" s="1" customFormat="1" ht="15.75" thickBot="1" x14ac:dyDescent="0.3">
      <c r="B241" s="434"/>
      <c r="C241" s="435"/>
      <c r="D241" s="359"/>
      <c r="E241" s="360"/>
      <c r="F241" s="308"/>
      <c r="G241" s="275"/>
      <c r="H241" s="278"/>
    </row>
    <row r="242" spans="2:8" s="1" customFormat="1" ht="16.5" thickBot="1" x14ac:dyDescent="0.3">
      <c r="B242" s="383" t="s">
        <v>274</v>
      </c>
      <c r="C242" s="384" t="s">
        <v>26</v>
      </c>
      <c r="D242" s="246"/>
      <c r="E242" s="220"/>
      <c r="F242" s="308"/>
      <c r="G242" s="275"/>
      <c r="H242" s="278"/>
    </row>
    <row r="243" spans="2:8" s="1" customFormat="1" ht="15.75" customHeight="1" thickBot="1" x14ac:dyDescent="0.3">
      <c r="B243" s="430" t="s">
        <v>179</v>
      </c>
      <c r="C243" s="431"/>
      <c r="D243" s="246" t="s">
        <v>10</v>
      </c>
      <c r="E243" s="362">
        <v>2.75</v>
      </c>
      <c r="F243" s="308">
        <v>500</v>
      </c>
      <c r="G243" s="275"/>
      <c r="H243" s="278">
        <f>SUM(G243)*E243</f>
        <v>0</v>
      </c>
    </row>
    <row r="244" spans="2:8" s="1" customFormat="1" x14ac:dyDescent="0.25">
      <c r="B244" s="432"/>
      <c r="C244" s="433"/>
      <c r="D244" s="359"/>
      <c r="E244" s="360"/>
      <c r="F244" s="308"/>
      <c r="G244" s="275"/>
      <c r="H244" s="278"/>
    </row>
    <row r="245" spans="2:8" s="1" customFormat="1" x14ac:dyDescent="0.25">
      <c r="B245" s="432"/>
      <c r="C245" s="433"/>
      <c r="D245" s="359"/>
      <c r="E245" s="360"/>
      <c r="F245" s="308"/>
      <c r="G245" s="275"/>
      <c r="H245" s="278"/>
    </row>
    <row r="246" spans="2:8" s="1" customFormat="1" ht="15.75" thickBot="1" x14ac:dyDescent="0.3">
      <c r="B246" s="434"/>
      <c r="C246" s="435"/>
      <c r="D246" s="359"/>
      <c r="E246" s="360"/>
      <c r="F246" s="308"/>
      <c r="G246" s="275"/>
      <c r="H246" s="278"/>
    </row>
    <row r="247" spans="2:8" s="1" customFormat="1" ht="16.5" thickBot="1" x14ac:dyDescent="0.3">
      <c r="B247" s="214" t="s">
        <v>148</v>
      </c>
      <c r="C247" s="214" t="s">
        <v>245</v>
      </c>
      <c r="D247" s="243"/>
      <c r="E247" s="356"/>
      <c r="F247" s="308"/>
      <c r="G247" s="275"/>
      <c r="H247" s="278"/>
    </row>
    <row r="248" spans="2:8" s="1" customFormat="1" ht="15.75" customHeight="1" thickBot="1" x14ac:dyDescent="0.3">
      <c r="B248" s="430" t="s">
        <v>138</v>
      </c>
      <c r="C248" s="431"/>
      <c r="D248" s="258" t="s">
        <v>9</v>
      </c>
      <c r="E248" s="226">
        <v>2.5299999999999998</v>
      </c>
      <c r="F248" s="308">
        <v>100</v>
      </c>
      <c r="G248" s="275"/>
      <c r="H248" s="278">
        <f>G248*E248</f>
        <v>0</v>
      </c>
    </row>
    <row r="249" spans="2:8" s="1" customFormat="1" x14ac:dyDescent="0.25">
      <c r="B249" s="432"/>
      <c r="C249" s="433"/>
      <c r="D249" s="357"/>
      <c r="E249" s="358"/>
      <c r="F249" s="308"/>
      <c r="G249" s="275"/>
      <c r="H249" s="278"/>
    </row>
    <row r="250" spans="2:8" s="1" customFormat="1" x14ac:dyDescent="0.25">
      <c r="B250" s="432"/>
      <c r="C250" s="433"/>
      <c r="D250" s="359"/>
      <c r="E250" s="360"/>
      <c r="F250" s="308"/>
      <c r="G250" s="275"/>
      <c r="H250" s="278"/>
    </row>
    <row r="251" spans="2:8" s="1" customFormat="1" ht="15.75" thickBot="1" x14ac:dyDescent="0.3">
      <c r="B251" s="434"/>
      <c r="C251" s="435"/>
      <c r="D251" s="361"/>
      <c r="E251" s="362"/>
      <c r="F251" s="308"/>
      <c r="G251" s="275"/>
      <c r="H251" s="278"/>
    </row>
    <row r="252" spans="2:8" s="1" customFormat="1" ht="16.5" thickBot="1" x14ac:dyDescent="0.3">
      <c r="B252" s="316" t="s">
        <v>38</v>
      </c>
      <c r="C252" s="316" t="s">
        <v>190</v>
      </c>
      <c r="D252" s="317"/>
      <c r="E252" s="199"/>
      <c r="F252" s="310"/>
      <c r="G252" s="275"/>
      <c r="H252" s="278"/>
    </row>
    <row r="253" spans="2:8" s="1" customFormat="1" ht="15.75" customHeight="1" thickBot="1" x14ac:dyDescent="0.3">
      <c r="B253" s="430" t="s">
        <v>191</v>
      </c>
      <c r="C253" s="431"/>
      <c r="D253" s="319" t="s">
        <v>10</v>
      </c>
      <c r="E253" s="199">
        <v>3.36</v>
      </c>
      <c r="F253" s="310">
        <v>250</v>
      </c>
      <c r="G253" s="275"/>
      <c r="H253" s="278">
        <f t="shared" ref="H253" si="6">G253*E253</f>
        <v>0</v>
      </c>
    </row>
    <row r="254" spans="2:8" s="1" customFormat="1" x14ac:dyDescent="0.25">
      <c r="B254" s="432"/>
      <c r="C254" s="433"/>
      <c r="D254" s="452"/>
      <c r="E254" s="453"/>
      <c r="F254" s="310"/>
      <c r="G254" s="275"/>
      <c r="H254" s="278"/>
    </row>
    <row r="255" spans="2:8" s="1" customFormat="1" x14ac:dyDescent="0.25">
      <c r="B255" s="432"/>
      <c r="C255" s="433"/>
      <c r="D255" s="454"/>
      <c r="E255" s="455"/>
      <c r="F255" s="310"/>
      <c r="G255" s="275"/>
      <c r="H255" s="278"/>
    </row>
    <row r="256" spans="2:8" s="1" customFormat="1" ht="15.75" thickBot="1" x14ac:dyDescent="0.3">
      <c r="B256" s="434"/>
      <c r="C256" s="435"/>
      <c r="D256" s="456"/>
      <c r="E256" s="457"/>
      <c r="F256" s="310"/>
      <c r="G256" s="275"/>
      <c r="H256" s="278"/>
    </row>
    <row r="257" spans="1:11" s="1" customFormat="1" x14ac:dyDescent="0.25">
      <c r="B257" s="382"/>
      <c r="C257" s="382"/>
      <c r="D257" s="6"/>
      <c r="E257" s="6"/>
      <c r="F257" s="424"/>
      <c r="G257" s="325"/>
      <c r="H257" s="326"/>
    </row>
    <row r="258" spans="1:11" s="1" customFormat="1" x14ac:dyDescent="0.25">
      <c r="B258" s="382"/>
      <c r="C258" s="382"/>
      <c r="D258" s="6"/>
      <c r="E258" s="6"/>
      <c r="F258" s="424"/>
      <c r="G258" s="325"/>
      <c r="H258" s="326"/>
    </row>
    <row r="259" spans="1:11" s="1" customFormat="1" x14ac:dyDescent="0.25">
      <c r="B259" s="382"/>
      <c r="C259" s="382"/>
      <c r="D259" s="6"/>
      <c r="E259" s="6"/>
      <c r="F259" s="424"/>
      <c r="G259" s="325"/>
      <c r="H259" s="326"/>
    </row>
    <row r="260" spans="1:11" s="1" customFormat="1" x14ac:dyDescent="0.25">
      <c r="B260" s="382"/>
      <c r="C260" s="382"/>
      <c r="D260" s="6"/>
      <c r="E260" s="6"/>
      <c r="F260" s="424"/>
      <c r="G260" s="325"/>
      <c r="H260" s="326"/>
    </row>
    <row r="261" spans="1:11" s="1" customFormat="1" x14ac:dyDescent="0.25">
      <c r="B261" s="382"/>
      <c r="C261" s="382"/>
      <c r="D261" s="6"/>
      <c r="E261" s="6"/>
      <c r="F261" s="424"/>
      <c r="G261" s="325"/>
      <c r="H261" s="326"/>
    </row>
    <row r="262" spans="1:11" s="1" customFormat="1" x14ac:dyDescent="0.25">
      <c r="B262" s="382"/>
      <c r="C262" s="382"/>
      <c r="D262" s="6"/>
      <c r="E262" s="6"/>
      <c r="F262" s="424"/>
      <c r="G262" s="325"/>
      <c r="H262" s="326"/>
    </row>
    <row r="263" spans="1:11" s="1" customFormat="1" x14ac:dyDescent="0.25">
      <c r="B263" s="382"/>
      <c r="C263" s="382"/>
      <c r="D263" s="6"/>
      <c r="E263" s="6"/>
      <c r="F263" s="424"/>
      <c r="G263" s="325"/>
      <c r="H263" s="326"/>
    </row>
    <row r="264" spans="1:11" s="1" customFormat="1" ht="15.75" thickBot="1" x14ac:dyDescent="0.3">
      <c r="B264" s="382"/>
      <c r="C264" s="382"/>
      <c r="D264" s="6"/>
      <c r="E264" s="6"/>
      <c r="F264" s="424"/>
      <c r="G264" s="325"/>
      <c r="H264" s="326"/>
    </row>
    <row r="265" spans="1:11" s="1" customFormat="1" ht="16.5" thickBot="1" x14ac:dyDescent="0.3">
      <c r="B265" s="217" t="s">
        <v>192</v>
      </c>
      <c r="C265" s="214" t="s">
        <v>173</v>
      </c>
      <c r="D265" s="231"/>
      <c r="E265" s="226"/>
      <c r="F265" s="423"/>
      <c r="G265" s="311"/>
      <c r="H265" s="313"/>
    </row>
    <row r="266" spans="1:11" s="1" customFormat="1" ht="15.75" customHeight="1" thickBot="1" x14ac:dyDescent="0.3">
      <c r="B266" s="430" t="s">
        <v>197</v>
      </c>
      <c r="C266" s="431"/>
      <c r="D266" s="250" t="s">
        <v>10</v>
      </c>
      <c r="E266" s="226">
        <v>5.73</v>
      </c>
      <c r="F266" s="308">
        <v>500</v>
      </c>
      <c r="G266" s="275"/>
      <c r="H266" s="278">
        <f t="shared" ref="H266" si="7">G266*E266</f>
        <v>0</v>
      </c>
    </row>
    <row r="267" spans="1:11" s="1" customFormat="1" x14ac:dyDescent="0.25">
      <c r="B267" s="432"/>
      <c r="C267" s="433"/>
      <c r="D267" s="452"/>
      <c r="E267" s="453"/>
      <c r="F267" s="308"/>
      <c r="G267" s="275"/>
      <c r="H267" s="278"/>
    </row>
    <row r="268" spans="1:11" x14ac:dyDescent="0.25">
      <c r="B268" s="432"/>
      <c r="C268" s="433"/>
      <c r="D268" s="454"/>
      <c r="E268" s="455"/>
      <c r="F268" s="308"/>
      <c r="G268" s="275"/>
      <c r="H268" s="278"/>
    </row>
    <row r="269" spans="1:11" ht="15.75" thickBot="1" x14ac:dyDescent="0.3">
      <c r="A269" s="119"/>
      <c r="B269" s="434"/>
      <c r="C269" s="435"/>
      <c r="D269" s="456"/>
      <c r="E269" s="457"/>
      <c r="F269" s="308"/>
      <c r="G269" s="275"/>
      <c r="H269" s="278"/>
      <c r="K269" s="91"/>
    </row>
    <row r="270" spans="1:11" ht="16.5" thickBot="1" x14ac:dyDescent="0.3">
      <c r="A270" s="91"/>
      <c r="B270" s="316" t="s">
        <v>167</v>
      </c>
      <c r="C270" s="316" t="s">
        <v>168</v>
      </c>
      <c r="D270" s="319"/>
      <c r="E270" s="387"/>
      <c r="F270" s="308"/>
      <c r="G270" s="275"/>
      <c r="H270" s="278"/>
      <c r="K270" s="91"/>
    </row>
    <row r="271" spans="1:11" ht="15.75" customHeight="1" thickBot="1" x14ac:dyDescent="0.3">
      <c r="A271" s="91"/>
      <c r="B271" s="444" t="s">
        <v>170</v>
      </c>
      <c r="C271" s="445"/>
      <c r="D271" s="332" t="s">
        <v>10</v>
      </c>
      <c r="E271" s="199">
        <v>6.56</v>
      </c>
      <c r="F271" s="308">
        <v>300</v>
      </c>
      <c r="G271" s="275"/>
      <c r="H271" s="278">
        <f>G271*E271</f>
        <v>0</v>
      </c>
      <c r="K271" s="91"/>
    </row>
    <row r="272" spans="1:11" x14ac:dyDescent="0.25">
      <c r="A272" s="91"/>
      <c r="B272" s="446"/>
      <c r="C272" s="447"/>
      <c r="D272" s="388"/>
      <c r="E272" s="389"/>
      <c r="F272" s="308"/>
      <c r="G272" s="275"/>
      <c r="H272" s="278"/>
      <c r="K272" s="91"/>
    </row>
    <row r="273" spans="1:10" x14ac:dyDescent="0.25">
      <c r="B273" s="446"/>
      <c r="C273" s="447"/>
      <c r="D273" s="390"/>
      <c r="E273" s="391"/>
      <c r="F273" s="308"/>
      <c r="G273" s="275"/>
      <c r="H273" s="278"/>
    </row>
    <row r="274" spans="1:10" s="1" customFormat="1" ht="15.75" thickBot="1" x14ac:dyDescent="0.3">
      <c r="B274" s="449"/>
      <c r="C274" s="463"/>
      <c r="D274" s="392"/>
      <c r="E274" s="393"/>
      <c r="F274" s="308"/>
      <c r="G274" s="275"/>
      <c r="H274" s="278"/>
    </row>
    <row r="275" spans="1:10" s="1" customFormat="1" ht="16.5" thickBot="1" x14ac:dyDescent="0.3">
      <c r="B275" s="214" t="s">
        <v>161</v>
      </c>
      <c r="C275" s="214" t="s">
        <v>162</v>
      </c>
      <c r="D275" s="231"/>
      <c r="E275" s="226"/>
      <c r="F275" s="308"/>
      <c r="G275" s="275"/>
      <c r="H275" s="278"/>
    </row>
    <row r="276" spans="1:10" s="1" customFormat="1" ht="15.75" thickBot="1" x14ac:dyDescent="0.3">
      <c r="B276" s="430" t="s">
        <v>163</v>
      </c>
      <c r="C276" s="431"/>
      <c r="D276" s="231" t="s">
        <v>10</v>
      </c>
      <c r="E276" s="251">
        <v>3.52</v>
      </c>
      <c r="F276" s="308">
        <v>135</v>
      </c>
      <c r="G276" s="275"/>
      <c r="H276" s="278">
        <f t="shared" ref="H276" si="8">G276*E276</f>
        <v>0</v>
      </c>
    </row>
    <row r="277" spans="1:10" s="1" customFormat="1" x14ac:dyDescent="0.25">
      <c r="B277" s="432"/>
      <c r="C277" s="433"/>
      <c r="D277" s="452"/>
      <c r="E277" s="453"/>
      <c r="F277" s="308"/>
      <c r="G277" s="275"/>
      <c r="H277" s="278"/>
    </row>
    <row r="278" spans="1:10" x14ac:dyDescent="0.25">
      <c r="B278" s="432"/>
      <c r="C278" s="433"/>
      <c r="D278" s="454"/>
      <c r="E278" s="455"/>
      <c r="F278" s="308"/>
      <c r="G278" s="275"/>
      <c r="H278" s="278"/>
    </row>
    <row r="279" spans="1:10" ht="15.75" thickBot="1" x14ac:dyDescent="0.3">
      <c r="A279" s="91"/>
      <c r="B279" s="434"/>
      <c r="C279" s="435"/>
      <c r="D279" s="456"/>
      <c r="E279" s="457"/>
      <c r="F279" s="308"/>
      <c r="G279" s="275"/>
      <c r="H279" s="278"/>
    </row>
    <row r="280" spans="1:10" x14ac:dyDescent="0.25">
      <c r="A280" s="91"/>
      <c r="B280" s="372"/>
      <c r="C280" s="372"/>
      <c r="D280" s="116"/>
      <c r="E280" s="118"/>
      <c r="F280" s="365" t="s">
        <v>199</v>
      </c>
      <c r="G280" s="275">
        <f>SUM(G213:G279)</f>
        <v>0</v>
      </c>
      <c r="H280" s="366">
        <f>SUM(H212:H279)</f>
        <v>0</v>
      </c>
      <c r="J280" s="207"/>
    </row>
    <row r="281" spans="1:10" s="1" customFormat="1" ht="16.5" customHeight="1" x14ac:dyDescent="0.25">
      <c r="A281" s="91"/>
      <c r="B281" s="372"/>
      <c r="C281" s="372"/>
      <c r="D281" s="116"/>
      <c r="E281" s="118"/>
      <c r="F281" s="363"/>
      <c r="G281" s="325"/>
      <c r="H281" s="364"/>
      <c r="J281" s="207"/>
    </row>
    <row r="282" spans="1:10" s="1" customFormat="1" ht="16.5" customHeight="1" x14ac:dyDescent="0.25">
      <c r="A282" s="91"/>
      <c r="B282" s="372"/>
      <c r="C282" s="372"/>
      <c r="D282" s="116"/>
      <c r="E282" s="118"/>
      <c r="F282" s="363"/>
      <c r="G282" s="325"/>
      <c r="H282" s="364"/>
      <c r="J282" s="207"/>
    </row>
    <row r="283" spans="1:10" s="1" customFormat="1" ht="16.5" customHeight="1" thickBot="1" x14ac:dyDescent="0.35">
      <c r="A283" s="91"/>
      <c r="B283" s="462" t="s">
        <v>41</v>
      </c>
      <c r="C283" s="462"/>
      <c r="D283" s="462"/>
      <c r="E283" s="462"/>
      <c r="F283" s="462"/>
      <c r="G283" s="273"/>
      <c r="J283" s="207"/>
    </row>
    <row r="284" spans="1:10" s="1" customFormat="1" ht="16.5" customHeight="1" thickTop="1" thickBot="1" x14ac:dyDescent="0.3">
      <c r="A284" s="91"/>
      <c r="B284" s="343" t="s">
        <v>42</v>
      </c>
      <c r="C284" s="346" t="s">
        <v>43</v>
      </c>
      <c r="D284" s="344" t="s">
        <v>44</v>
      </c>
      <c r="E284" s="344" t="s">
        <v>5</v>
      </c>
      <c r="F284" s="347" t="s">
        <v>45</v>
      </c>
      <c r="G284" s="275"/>
      <c r="H284" s="277"/>
      <c r="J284" s="207"/>
    </row>
    <row r="285" spans="1:10" s="1" customFormat="1" ht="16.5" customHeight="1" thickBot="1" x14ac:dyDescent="0.3">
      <c r="A285" s="91"/>
      <c r="B285" s="235" t="s">
        <v>13</v>
      </c>
      <c r="C285" s="233" t="s">
        <v>46</v>
      </c>
      <c r="D285" s="231" t="s">
        <v>339</v>
      </c>
      <c r="E285" s="226">
        <v>3.5</v>
      </c>
      <c r="F285" s="238">
        <v>200</v>
      </c>
      <c r="G285" s="275"/>
      <c r="H285" s="278">
        <f t="shared" ref="H285:H289" si="9">G285*E285</f>
        <v>0</v>
      </c>
      <c r="J285" s="207"/>
    </row>
    <row r="286" spans="1:10" s="1" customFormat="1" ht="16.5" customHeight="1" thickBot="1" x14ac:dyDescent="0.3">
      <c r="A286" s="91"/>
      <c r="B286" s="237" t="s">
        <v>48</v>
      </c>
      <c r="C286" s="234" t="s">
        <v>49</v>
      </c>
      <c r="D286" s="232" t="s">
        <v>339</v>
      </c>
      <c r="E286" s="227">
        <v>3.5</v>
      </c>
      <c r="F286" s="256">
        <v>200</v>
      </c>
      <c r="G286" s="275"/>
      <c r="H286" s="278">
        <f t="shared" si="9"/>
        <v>0</v>
      </c>
      <c r="J286" s="207"/>
    </row>
    <row r="287" spans="1:10" s="1" customFormat="1" ht="16.5" customHeight="1" thickBot="1" x14ac:dyDescent="0.3">
      <c r="A287" s="91"/>
      <c r="B287" s="241" t="s">
        <v>51</v>
      </c>
      <c r="C287" s="222" t="s">
        <v>29</v>
      </c>
      <c r="D287" s="231" t="s">
        <v>339</v>
      </c>
      <c r="E287" s="226">
        <v>3.5</v>
      </c>
      <c r="F287" s="240">
        <v>200</v>
      </c>
      <c r="G287" s="275"/>
      <c r="H287" s="278">
        <f t="shared" si="9"/>
        <v>0</v>
      </c>
      <c r="J287" s="207"/>
    </row>
    <row r="288" spans="1:10" s="1" customFormat="1" ht="16.5" customHeight="1" thickBot="1" x14ac:dyDescent="0.3">
      <c r="A288" s="91"/>
      <c r="B288" s="236" t="s">
        <v>52</v>
      </c>
      <c r="C288" s="234" t="s">
        <v>53</v>
      </c>
      <c r="D288" s="232" t="s">
        <v>339</v>
      </c>
      <c r="E288" s="227">
        <v>3.5</v>
      </c>
      <c r="F288" s="239">
        <v>200</v>
      </c>
      <c r="G288" s="275"/>
      <c r="H288" s="278">
        <f t="shared" si="9"/>
        <v>0</v>
      </c>
      <c r="J288" s="207"/>
    </row>
    <row r="289" spans="1:10" s="1" customFormat="1" ht="16.5" customHeight="1" thickBot="1" x14ac:dyDescent="0.3">
      <c r="A289" s="91"/>
      <c r="B289" s="214" t="s">
        <v>54</v>
      </c>
      <c r="C289" s="214" t="s">
        <v>33</v>
      </c>
      <c r="D289" s="231" t="s">
        <v>339</v>
      </c>
      <c r="E289" s="226">
        <v>3.5</v>
      </c>
      <c r="F289" s="281">
        <v>200</v>
      </c>
      <c r="G289" s="275"/>
      <c r="H289" s="278">
        <f t="shared" si="9"/>
        <v>0</v>
      </c>
      <c r="J289" s="207"/>
    </row>
    <row r="290" spans="1:10" s="1" customFormat="1" ht="16.5" customHeight="1" thickBot="1" x14ac:dyDescent="0.3">
      <c r="A290" s="91"/>
      <c r="B290" s="91"/>
      <c r="F290" s="324" t="s">
        <v>199</v>
      </c>
      <c r="G290" s="280">
        <f>SUM(G285:G289)</f>
        <v>0</v>
      </c>
      <c r="H290" s="278">
        <f>SUM(H285:H289)</f>
        <v>0</v>
      </c>
      <c r="J290" s="207"/>
    </row>
    <row r="291" spans="1:10" s="1" customFormat="1" ht="16.5" customHeight="1" x14ac:dyDescent="0.25">
      <c r="A291" s="91"/>
      <c r="B291" s="91"/>
      <c r="F291" s="395"/>
      <c r="G291" s="273"/>
      <c r="J291" s="207"/>
    </row>
    <row r="292" spans="1:10" s="1" customFormat="1" ht="16.5" customHeight="1" x14ac:dyDescent="0.25">
      <c r="A292" s="91"/>
      <c r="F292" s="395"/>
      <c r="G292" s="273"/>
      <c r="J292" s="207"/>
    </row>
    <row r="293" spans="1:10" s="1" customFormat="1" ht="16.5" customHeight="1" x14ac:dyDescent="0.25">
      <c r="A293" s="91"/>
      <c r="F293" s="395"/>
      <c r="G293" s="273"/>
      <c r="J293" s="207"/>
    </row>
    <row r="294" spans="1:10" s="1" customFormat="1" ht="16.5" customHeight="1" x14ac:dyDescent="0.25">
      <c r="A294" s="91"/>
      <c r="F294" s="395"/>
      <c r="G294" s="273"/>
      <c r="J294" s="207"/>
    </row>
    <row r="295" spans="1:10" s="1" customFormat="1" ht="16.5" customHeight="1" x14ac:dyDescent="0.25">
      <c r="A295" s="91"/>
      <c r="F295" s="395"/>
      <c r="G295" s="273"/>
      <c r="J295" s="207"/>
    </row>
    <row r="296" spans="1:10" s="1" customFormat="1" ht="16.5" customHeight="1" x14ac:dyDescent="0.25">
      <c r="A296" s="91"/>
      <c r="B296" s="342"/>
      <c r="C296" s="342"/>
      <c r="D296" s="116"/>
      <c r="E296" s="118"/>
      <c r="F296" s="352"/>
      <c r="G296" s="325"/>
      <c r="H296" s="326"/>
      <c r="J296" s="207"/>
    </row>
    <row r="297" spans="1:10" s="1" customFormat="1" ht="16.5" customHeight="1" thickBot="1" x14ac:dyDescent="0.35">
      <c r="A297" s="91"/>
      <c r="B297" s="461" t="s">
        <v>113</v>
      </c>
      <c r="C297" s="461"/>
      <c r="D297" s="461"/>
      <c r="E297" s="461"/>
      <c r="F297" s="461"/>
      <c r="G297" s="273"/>
      <c r="I297" s="42"/>
      <c r="J297" s="207"/>
    </row>
    <row r="298" spans="1:10" s="1" customFormat="1" ht="16.5" customHeight="1" thickTop="1" thickBot="1" x14ac:dyDescent="0.3">
      <c r="A298" s="91"/>
      <c r="B298" s="343" t="s">
        <v>55</v>
      </c>
      <c r="C298" s="344" t="s">
        <v>56</v>
      </c>
      <c r="D298" s="344" t="s">
        <v>57</v>
      </c>
      <c r="E298" s="344" t="s">
        <v>5</v>
      </c>
      <c r="F298" s="345" t="s">
        <v>45</v>
      </c>
      <c r="G298" s="273"/>
      <c r="I298" s="42"/>
      <c r="J298" s="207"/>
    </row>
    <row r="299" spans="1:10" s="1" customFormat="1" ht="16.5" customHeight="1" thickBot="1" x14ac:dyDescent="0.3">
      <c r="A299" s="91"/>
      <c r="B299" s="215" t="s">
        <v>58</v>
      </c>
      <c r="C299" s="215" t="s">
        <v>59</v>
      </c>
      <c r="D299" s="231" t="s">
        <v>60</v>
      </c>
      <c r="E299" s="226">
        <v>2.7</v>
      </c>
      <c r="F299" s="231" t="s">
        <v>340</v>
      </c>
      <c r="G299" s="275"/>
      <c r="H299" s="278">
        <f t="shared" ref="H299:H301" si="10">G299*E299</f>
        <v>0</v>
      </c>
      <c r="J299" s="207"/>
    </row>
    <row r="300" spans="1:10" s="1" customFormat="1" ht="16.5" customHeight="1" thickBot="1" x14ac:dyDescent="0.3">
      <c r="A300" s="91"/>
      <c r="B300" s="237" t="s">
        <v>58</v>
      </c>
      <c r="C300" s="257" t="s">
        <v>88</v>
      </c>
      <c r="D300" s="232" t="s">
        <v>60</v>
      </c>
      <c r="E300" s="229">
        <v>2.7</v>
      </c>
      <c r="F300" s="221" t="s">
        <v>340</v>
      </c>
      <c r="G300" s="280"/>
      <c r="H300" s="278">
        <f t="shared" si="10"/>
        <v>0</v>
      </c>
      <c r="J300" s="207"/>
    </row>
    <row r="301" spans="1:10" s="1" customFormat="1" ht="16.5" customHeight="1" thickBot="1" x14ac:dyDescent="0.3">
      <c r="A301" s="91"/>
      <c r="B301" s="214" t="s">
        <v>61</v>
      </c>
      <c r="C301" s="215" t="s">
        <v>59</v>
      </c>
      <c r="D301" s="231" t="s">
        <v>62</v>
      </c>
      <c r="E301" s="226">
        <v>3.6</v>
      </c>
      <c r="F301" s="260">
        <v>1000</v>
      </c>
      <c r="G301" s="280"/>
      <c r="H301" s="278">
        <f t="shared" si="10"/>
        <v>0</v>
      </c>
      <c r="J301" s="207"/>
    </row>
    <row r="302" spans="1:10" ht="16.5" customHeight="1" thickBot="1" x14ac:dyDescent="0.3">
      <c r="A302" s="91"/>
      <c r="B302" s="5"/>
      <c r="C302" s="5"/>
      <c r="D302" s="6"/>
      <c r="E302" s="7"/>
      <c r="F302" s="271" t="s">
        <v>199</v>
      </c>
      <c r="G302" s="280">
        <f>+SUM(G299:G301)</f>
        <v>0</v>
      </c>
      <c r="H302" s="278">
        <f>SUM(H299:H301)</f>
        <v>0</v>
      </c>
      <c r="J302" s="207"/>
    </row>
    <row r="303" spans="1:10" ht="16.5" customHeight="1" x14ac:dyDescent="0.25">
      <c r="A303" s="91"/>
      <c r="B303" s="5"/>
      <c r="C303" s="5"/>
      <c r="D303" s="6"/>
      <c r="E303" s="7"/>
      <c r="F303" s="8"/>
      <c r="G303" s="273"/>
      <c r="H303" s="1"/>
      <c r="I303" s="91"/>
      <c r="J303" s="207"/>
    </row>
    <row r="304" spans="1:10" s="1" customFormat="1" ht="16.5" customHeight="1" x14ac:dyDescent="0.25">
      <c r="A304" s="91"/>
      <c r="B304" s="5"/>
      <c r="C304" s="5"/>
      <c r="D304" s="6"/>
      <c r="E304" s="7"/>
      <c r="F304" s="8"/>
      <c r="G304" s="273"/>
      <c r="I304" s="91"/>
      <c r="J304" s="207"/>
    </row>
    <row r="305" spans="1:10" s="1" customFormat="1" ht="16.5" customHeight="1" x14ac:dyDescent="0.25">
      <c r="A305" s="91"/>
      <c r="B305" s="5"/>
      <c r="C305" s="5"/>
      <c r="D305" s="6"/>
      <c r="E305" s="7"/>
      <c r="F305" s="8"/>
      <c r="G305" s="273"/>
      <c r="I305" s="91"/>
      <c r="J305" s="207"/>
    </row>
    <row r="306" spans="1:10" s="1" customFormat="1" ht="16.5" customHeight="1" x14ac:dyDescent="0.25">
      <c r="A306" s="91"/>
      <c r="B306" s="5"/>
      <c r="C306" s="5"/>
      <c r="D306" s="6"/>
      <c r="E306" s="7"/>
      <c r="F306" s="8"/>
      <c r="G306" s="273"/>
      <c r="I306" s="91"/>
      <c r="J306" s="207"/>
    </row>
    <row r="307" spans="1:10" s="1" customFormat="1" ht="16.5" customHeight="1" thickBot="1" x14ac:dyDescent="0.35">
      <c r="A307" s="91"/>
      <c r="B307" s="460" t="s">
        <v>293</v>
      </c>
      <c r="C307" s="460"/>
      <c r="D307" s="460"/>
      <c r="E307" s="460"/>
      <c r="F307" s="460"/>
      <c r="G307" s="273"/>
      <c r="H307"/>
      <c r="I307" s="91"/>
      <c r="J307" s="207"/>
    </row>
    <row r="308" spans="1:10" s="1" customFormat="1" ht="16.5" customHeight="1" thickBot="1" x14ac:dyDescent="0.3">
      <c r="A308" s="91"/>
      <c r="B308" s="428" t="s">
        <v>42</v>
      </c>
      <c r="C308" s="428" t="s">
        <v>43</v>
      </c>
      <c r="D308" s="428" t="s">
        <v>44</v>
      </c>
      <c r="E308" s="428" t="s">
        <v>5</v>
      </c>
      <c r="F308" s="428" t="s">
        <v>45</v>
      </c>
      <c r="G308" s="429"/>
      <c r="H308" s="277"/>
      <c r="I308" s="91"/>
      <c r="J308" s="207"/>
    </row>
    <row r="309" spans="1:10" s="1" customFormat="1" ht="16.5" customHeight="1" thickBot="1" x14ac:dyDescent="0.3">
      <c r="A309" s="91"/>
      <c r="B309" s="425" t="s">
        <v>204</v>
      </c>
      <c r="C309" s="426" t="s">
        <v>8</v>
      </c>
      <c r="D309" s="323" t="s">
        <v>60</v>
      </c>
      <c r="E309" s="323">
        <v>7.5</v>
      </c>
      <c r="F309" s="385">
        <v>32</v>
      </c>
      <c r="G309" s="427"/>
      <c r="H309" s="313">
        <f>G309*E309</f>
        <v>0</v>
      </c>
      <c r="I309" s="91"/>
      <c r="J309" s="207"/>
    </row>
    <row r="310" spans="1:10" s="1" customFormat="1" ht="16.5" customHeight="1" thickBot="1" x14ac:dyDescent="0.3">
      <c r="A310" s="91"/>
      <c r="B310" s="334" t="s">
        <v>255</v>
      </c>
      <c r="C310" s="270" t="s">
        <v>137</v>
      </c>
      <c r="D310" s="226" t="s">
        <v>60</v>
      </c>
      <c r="E310" s="226">
        <v>12</v>
      </c>
      <c r="F310" s="262">
        <v>3</v>
      </c>
      <c r="G310" s="280"/>
      <c r="H310" s="278">
        <f t="shared" ref="H310:H343" si="11">G310*E310</f>
        <v>0</v>
      </c>
      <c r="I310" s="91"/>
      <c r="J310" s="207"/>
    </row>
    <row r="311" spans="1:10" s="1" customFormat="1" ht="16.5" customHeight="1" thickBot="1" x14ac:dyDescent="0.3">
      <c r="A311" s="106"/>
      <c r="B311" s="327" t="s">
        <v>104</v>
      </c>
      <c r="C311" s="219" t="s">
        <v>106</v>
      </c>
      <c r="D311" s="220" t="s">
        <v>60</v>
      </c>
      <c r="E311" s="220">
        <v>12</v>
      </c>
      <c r="F311" s="230">
        <v>10</v>
      </c>
      <c r="G311" s="280"/>
      <c r="H311" s="278">
        <f t="shared" si="11"/>
        <v>0</v>
      </c>
      <c r="I311" s="91"/>
      <c r="J311" s="207"/>
    </row>
    <row r="312" spans="1:10" s="1" customFormat="1" ht="16.5" customHeight="1" thickBot="1" x14ac:dyDescent="0.3">
      <c r="A312" s="106"/>
      <c r="B312" s="333" t="s">
        <v>207</v>
      </c>
      <c r="C312" s="261" t="s">
        <v>294</v>
      </c>
      <c r="D312" s="247" t="s">
        <v>237</v>
      </c>
      <c r="E312" s="247">
        <v>12</v>
      </c>
      <c r="F312" s="329">
        <v>5</v>
      </c>
      <c r="G312" s="280"/>
      <c r="H312" s="278">
        <f t="shared" si="11"/>
        <v>0</v>
      </c>
      <c r="I312" s="91"/>
      <c r="J312" s="207"/>
    </row>
    <row r="313" spans="1:10" s="1" customFormat="1" ht="16.5" customHeight="1" thickBot="1" x14ac:dyDescent="0.3">
      <c r="A313" s="106"/>
      <c r="B313" s="330" t="s">
        <v>256</v>
      </c>
      <c r="C313" s="219" t="s">
        <v>295</v>
      </c>
      <c r="D313" s="228" t="s">
        <v>60</v>
      </c>
      <c r="E313" s="228">
        <v>7.5</v>
      </c>
      <c r="F313" s="221">
        <v>4</v>
      </c>
      <c r="G313" s="280"/>
      <c r="H313" s="278">
        <f t="shared" si="11"/>
        <v>0</v>
      </c>
      <c r="I313" s="91"/>
      <c r="J313" s="207"/>
    </row>
    <row r="314" spans="1:10" s="1" customFormat="1" ht="16.5" customHeight="1" thickBot="1" x14ac:dyDescent="0.3">
      <c r="A314" s="91"/>
      <c r="B314" s="335" t="s">
        <v>257</v>
      </c>
      <c r="C314" s="259" t="s">
        <v>297</v>
      </c>
      <c r="D314" s="226" t="s">
        <v>60</v>
      </c>
      <c r="E314" s="226">
        <v>7.5</v>
      </c>
      <c r="F314" s="260">
        <v>3</v>
      </c>
      <c r="G314" s="280"/>
      <c r="H314" s="278">
        <f t="shared" si="11"/>
        <v>0</v>
      </c>
      <c r="I314" s="91"/>
      <c r="J314" s="207"/>
    </row>
    <row r="315" spans="1:10" s="1" customFormat="1" ht="16.5" customHeight="1" thickBot="1" x14ac:dyDescent="0.3">
      <c r="A315" s="91"/>
      <c r="B315" s="331" t="s">
        <v>258</v>
      </c>
      <c r="C315" s="224" t="s">
        <v>241</v>
      </c>
      <c r="D315" s="229" t="s">
        <v>60</v>
      </c>
      <c r="E315" s="229">
        <v>12</v>
      </c>
      <c r="F315" s="230">
        <v>1</v>
      </c>
      <c r="G315" s="280"/>
      <c r="H315" s="278">
        <f t="shared" si="11"/>
        <v>0</v>
      </c>
      <c r="I315" s="91"/>
      <c r="J315" s="207"/>
    </row>
    <row r="316" spans="1:10" s="1" customFormat="1" ht="16.5" customHeight="1" thickBot="1" x14ac:dyDescent="0.3">
      <c r="A316" s="91"/>
      <c r="B316" s="333" t="s">
        <v>259</v>
      </c>
      <c r="C316" s="259" t="s">
        <v>46</v>
      </c>
      <c r="D316" s="226" t="s">
        <v>60</v>
      </c>
      <c r="E316" s="226">
        <v>12</v>
      </c>
      <c r="F316" s="262">
        <v>8</v>
      </c>
      <c r="G316" s="280"/>
      <c r="H316" s="278">
        <f t="shared" si="11"/>
        <v>0</v>
      </c>
      <c r="I316" s="91"/>
      <c r="J316" s="207"/>
    </row>
    <row r="317" spans="1:10" s="1" customFormat="1" ht="16.5" customHeight="1" thickBot="1" x14ac:dyDescent="0.3">
      <c r="A317" s="91"/>
      <c r="B317" s="330" t="s">
        <v>260</v>
      </c>
      <c r="C317" s="219" t="s">
        <v>298</v>
      </c>
      <c r="D317" s="220"/>
      <c r="E317" s="220">
        <v>5</v>
      </c>
      <c r="F317" s="230">
        <v>5</v>
      </c>
      <c r="G317" s="280"/>
      <c r="H317" s="278">
        <f t="shared" si="11"/>
        <v>0</v>
      </c>
      <c r="I317" s="91"/>
      <c r="J317" s="207"/>
    </row>
    <row r="318" spans="1:10" ht="16.5" customHeight="1" thickBot="1" x14ac:dyDescent="0.3">
      <c r="A318" s="91"/>
      <c r="B318" s="336" t="s">
        <v>195</v>
      </c>
      <c r="C318" s="261" t="s">
        <v>299</v>
      </c>
      <c r="D318" s="247"/>
      <c r="E318" s="247">
        <v>5</v>
      </c>
      <c r="F318" s="328">
        <v>0</v>
      </c>
      <c r="G318" s="275"/>
      <c r="H318" s="278">
        <f t="shared" si="11"/>
        <v>0</v>
      </c>
      <c r="I318" s="91"/>
      <c r="J318" s="207"/>
    </row>
    <row r="319" spans="1:10" s="1" customFormat="1" ht="16.5" customHeight="1" thickBot="1" x14ac:dyDescent="0.3">
      <c r="A319" s="91"/>
      <c r="B319" s="330" t="s">
        <v>261</v>
      </c>
      <c r="C319" s="224" t="s">
        <v>296</v>
      </c>
      <c r="D319" s="220" t="s">
        <v>60</v>
      </c>
      <c r="E319" s="220">
        <v>7.5</v>
      </c>
      <c r="F319" s="221">
        <v>35</v>
      </c>
      <c r="G319" s="275"/>
      <c r="H319" s="278">
        <f t="shared" si="11"/>
        <v>0</v>
      </c>
      <c r="I319" s="91"/>
      <c r="J319" s="207"/>
    </row>
    <row r="320" spans="1:10" s="1" customFormat="1" ht="16.5" customHeight="1" thickBot="1" x14ac:dyDescent="0.3">
      <c r="A320" s="91"/>
      <c r="B320" s="333" t="s">
        <v>262</v>
      </c>
      <c r="C320" s="263" t="s">
        <v>300</v>
      </c>
      <c r="D320" s="245" t="s">
        <v>60</v>
      </c>
      <c r="E320" s="264">
        <v>12</v>
      </c>
      <c r="F320" s="265">
        <v>60</v>
      </c>
      <c r="G320" s="275"/>
      <c r="H320" s="278">
        <f t="shared" si="11"/>
        <v>0</v>
      </c>
      <c r="I320" s="91"/>
      <c r="J320" s="207"/>
    </row>
    <row r="321" spans="1:10" s="1" customFormat="1" ht="16.5" customHeight="1" thickBot="1" x14ac:dyDescent="0.3">
      <c r="A321" s="91"/>
      <c r="B321" s="330" t="s">
        <v>134</v>
      </c>
      <c r="C321" s="219" t="s">
        <v>301</v>
      </c>
      <c r="D321" s="223" t="s">
        <v>60</v>
      </c>
      <c r="E321" s="208">
        <v>7.5</v>
      </c>
      <c r="F321" s="218">
        <v>50</v>
      </c>
      <c r="G321" s="275"/>
      <c r="H321" s="278">
        <f t="shared" si="11"/>
        <v>0</v>
      </c>
      <c r="I321" s="91"/>
      <c r="J321" s="207"/>
    </row>
    <row r="322" spans="1:10" s="1" customFormat="1" ht="16.5" customHeight="1" thickBot="1" x14ac:dyDescent="0.3">
      <c r="A322" s="91"/>
      <c r="B322" s="333" t="s">
        <v>263</v>
      </c>
      <c r="C322" s="259" t="s">
        <v>302</v>
      </c>
      <c r="D322" s="266"/>
      <c r="E322" s="267">
        <v>5</v>
      </c>
      <c r="F322" s="268">
        <v>2</v>
      </c>
      <c r="G322" s="275"/>
      <c r="H322" s="278">
        <f t="shared" si="11"/>
        <v>0</v>
      </c>
      <c r="I322" s="91"/>
      <c r="J322" s="207"/>
    </row>
    <row r="323" spans="1:10" s="1" customFormat="1" ht="16.5" customHeight="1" thickBot="1" x14ac:dyDescent="0.3">
      <c r="A323" s="91"/>
      <c r="B323" s="330"/>
      <c r="C323" s="219"/>
      <c r="D323" s="225"/>
      <c r="E323" s="209"/>
      <c r="F323" s="210"/>
      <c r="G323" s="275"/>
      <c r="H323" s="278">
        <f t="shared" si="11"/>
        <v>0</v>
      </c>
      <c r="I323" s="91"/>
      <c r="J323" s="207"/>
    </row>
    <row r="324" spans="1:10" s="1" customFormat="1" ht="16.5" customHeight="1" thickBot="1" x14ac:dyDescent="0.3">
      <c r="A324" s="91"/>
      <c r="B324" s="333" t="s">
        <v>264</v>
      </c>
      <c r="C324" s="269" t="s">
        <v>140</v>
      </c>
      <c r="D324" s="266" t="s">
        <v>60</v>
      </c>
      <c r="E324" s="267">
        <v>7.5</v>
      </c>
      <c r="F324" s="268">
        <v>70</v>
      </c>
      <c r="G324" s="275"/>
      <c r="H324" s="278">
        <f t="shared" si="11"/>
        <v>0</v>
      </c>
      <c r="I324" s="91"/>
      <c r="J324" s="207"/>
    </row>
    <row r="325" spans="1:10" s="1" customFormat="1" ht="16.5" customHeight="1" thickBot="1" x14ac:dyDescent="0.3">
      <c r="A325" s="91"/>
      <c r="B325" s="330" t="s">
        <v>265</v>
      </c>
      <c r="C325" s="219" t="s">
        <v>303</v>
      </c>
      <c r="D325" s="223" t="s">
        <v>237</v>
      </c>
      <c r="E325" s="208">
        <v>7.5</v>
      </c>
      <c r="F325" s="218">
        <v>8</v>
      </c>
      <c r="G325" s="275"/>
      <c r="H325" s="278">
        <f t="shared" si="11"/>
        <v>0</v>
      </c>
      <c r="I325" s="91"/>
      <c r="J325" s="207"/>
    </row>
    <row r="326" spans="1:10" s="1" customFormat="1" ht="16.5" customHeight="1" thickBot="1" x14ac:dyDescent="0.3">
      <c r="A326" s="91"/>
      <c r="B326" s="333" t="s">
        <v>266</v>
      </c>
      <c r="C326" s="259" t="s">
        <v>304</v>
      </c>
      <c r="D326" s="226"/>
      <c r="E326" s="226">
        <v>5</v>
      </c>
      <c r="F326" s="260">
        <v>7</v>
      </c>
      <c r="G326" s="275"/>
      <c r="H326" s="278">
        <f t="shared" si="11"/>
        <v>0</v>
      </c>
      <c r="I326" s="91"/>
      <c r="J326" s="207"/>
    </row>
    <row r="327" spans="1:10" s="1" customFormat="1" ht="16.5" customHeight="1" thickBot="1" x14ac:dyDescent="0.3">
      <c r="A327" s="91"/>
      <c r="B327" s="330"/>
      <c r="C327" s="101"/>
      <c r="D327" s="199"/>
      <c r="E327" s="199"/>
      <c r="F327" s="271"/>
      <c r="G327" s="275"/>
      <c r="H327" s="278">
        <f t="shared" si="11"/>
        <v>0</v>
      </c>
      <c r="I327" s="91"/>
      <c r="J327" s="207"/>
    </row>
    <row r="328" spans="1:10" s="1" customFormat="1" ht="16.5" customHeight="1" thickBot="1" x14ac:dyDescent="0.3">
      <c r="A328" s="91"/>
      <c r="B328" s="330"/>
      <c r="C328" s="101"/>
      <c r="D328" s="199"/>
      <c r="E328" s="199"/>
      <c r="F328" s="271"/>
      <c r="G328" s="275"/>
      <c r="H328" s="278"/>
      <c r="I328" s="91"/>
      <c r="J328" s="207"/>
    </row>
    <row r="329" spans="1:10" s="1" customFormat="1" ht="16.5" customHeight="1" thickBot="1" x14ac:dyDescent="0.3">
      <c r="A329" s="91"/>
      <c r="B329" s="333" t="s">
        <v>267</v>
      </c>
      <c r="C329" s="259" t="s">
        <v>21</v>
      </c>
      <c r="D329" s="226" t="s">
        <v>237</v>
      </c>
      <c r="E329" s="226">
        <v>10</v>
      </c>
      <c r="F329" s="260">
        <v>24</v>
      </c>
      <c r="G329" s="275"/>
      <c r="H329" s="278">
        <f t="shared" si="11"/>
        <v>0</v>
      </c>
      <c r="I329" s="91"/>
      <c r="J329" s="207"/>
    </row>
    <row r="330" spans="1:10" s="1" customFormat="1" ht="16.5" customHeight="1" thickBot="1" x14ac:dyDescent="0.3">
      <c r="A330" s="91"/>
      <c r="B330" s="330" t="s">
        <v>268</v>
      </c>
      <c r="C330" s="101" t="s">
        <v>98</v>
      </c>
      <c r="D330" s="199" t="s">
        <v>60</v>
      </c>
      <c r="E330" s="199">
        <v>7.5</v>
      </c>
      <c r="F330" s="271">
        <v>10</v>
      </c>
      <c r="G330" s="275"/>
      <c r="H330" s="278">
        <f t="shared" si="11"/>
        <v>0</v>
      </c>
      <c r="I330" s="91"/>
      <c r="J330" s="207"/>
    </row>
    <row r="331" spans="1:10" s="1" customFormat="1" ht="16.5" customHeight="1" thickBot="1" x14ac:dyDescent="0.3">
      <c r="A331" s="91"/>
      <c r="B331" s="333" t="s">
        <v>210</v>
      </c>
      <c r="C331" s="259" t="s">
        <v>243</v>
      </c>
      <c r="D331" s="226" t="s">
        <v>60</v>
      </c>
      <c r="E331" s="226">
        <v>12</v>
      </c>
      <c r="F331" s="260">
        <v>95</v>
      </c>
      <c r="G331" s="275"/>
      <c r="H331" s="278">
        <f t="shared" si="11"/>
        <v>0</v>
      </c>
      <c r="I331" s="91"/>
      <c r="J331" s="207"/>
    </row>
    <row r="332" spans="1:10" s="1" customFormat="1" ht="16.5" customHeight="1" thickBot="1" x14ac:dyDescent="0.3">
      <c r="A332" s="91"/>
      <c r="B332" s="330" t="s">
        <v>229</v>
      </c>
      <c r="C332" s="101" t="s">
        <v>320</v>
      </c>
      <c r="D332" s="199" t="s">
        <v>60</v>
      </c>
      <c r="E332" s="199">
        <v>7.5</v>
      </c>
      <c r="F332" s="271">
        <v>19</v>
      </c>
      <c r="G332" s="275"/>
      <c r="H332" s="278">
        <f t="shared" si="11"/>
        <v>0</v>
      </c>
      <c r="I332" s="91"/>
      <c r="J332" s="207"/>
    </row>
    <row r="333" spans="1:10" s="1" customFormat="1" ht="16.5" customHeight="1" thickBot="1" x14ac:dyDescent="0.3">
      <c r="A333" s="91"/>
      <c r="B333" s="333" t="s">
        <v>305</v>
      </c>
      <c r="C333" s="259" t="s">
        <v>319</v>
      </c>
      <c r="D333" s="226" t="s">
        <v>327</v>
      </c>
      <c r="E333" s="226">
        <v>7.5</v>
      </c>
      <c r="F333" s="348">
        <v>20</v>
      </c>
      <c r="G333" s="275"/>
      <c r="H333" s="278">
        <f t="shared" si="11"/>
        <v>0</v>
      </c>
      <c r="I333" s="91"/>
      <c r="J333" s="207"/>
    </row>
    <row r="334" spans="1:10" s="1" customFormat="1" ht="16.5" customHeight="1" thickBot="1" x14ac:dyDescent="0.3">
      <c r="A334" s="91"/>
      <c r="B334" s="349" t="s">
        <v>269</v>
      </c>
      <c r="C334" s="350" t="s">
        <v>306</v>
      </c>
      <c r="D334" s="323"/>
      <c r="E334" s="323">
        <v>5</v>
      </c>
      <c r="F334" s="351">
        <v>13</v>
      </c>
      <c r="G334" s="311"/>
      <c r="H334" s="313">
        <f t="shared" si="11"/>
        <v>0</v>
      </c>
      <c r="I334" s="91"/>
      <c r="J334" s="207"/>
    </row>
    <row r="335" spans="1:10" s="1" customFormat="1" ht="16.5" customHeight="1" thickBot="1" x14ac:dyDescent="0.3">
      <c r="A335" s="91"/>
      <c r="B335" s="333"/>
      <c r="C335" s="259"/>
      <c r="D335" s="226"/>
      <c r="E335" s="226"/>
      <c r="F335" s="260"/>
      <c r="G335" s="275"/>
      <c r="H335" s="278">
        <f t="shared" si="11"/>
        <v>0</v>
      </c>
      <c r="I335" s="91"/>
      <c r="J335" s="207"/>
    </row>
    <row r="336" spans="1:10" s="1" customFormat="1" ht="16.5" customHeight="1" thickBot="1" x14ac:dyDescent="0.3">
      <c r="A336" s="91"/>
      <c r="B336" s="330" t="s">
        <v>211</v>
      </c>
      <c r="C336" s="219" t="s">
        <v>307</v>
      </c>
      <c r="D336" s="220" t="s">
        <v>60</v>
      </c>
      <c r="E336" s="220">
        <v>7.5</v>
      </c>
      <c r="F336" s="221">
        <v>10</v>
      </c>
      <c r="G336" s="275"/>
      <c r="H336" s="278">
        <f t="shared" si="11"/>
        <v>0</v>
      </c>
      <c r="I336" s="91"/>
      <c r="J336" s="207"/>
    </row>
    <row r="337" spans="1:10" s="1" customFormat="1" ht="16.5" customHeight="1" thickBot="1" x14ac:dyDescent="0.3">
      <c r="A337" s="91"/>
      <c r="B337" s="333" t="s">
        <v>270</v>
      </c>
      <c r="C337" s="259" t="s">
        <v>308</v>
      </c>
      <c r="D337" s="226" t="s">
        <v>60</v>
      </c>
      <c r="E337" s="226">
        <v>7.5</v>
      </c>
      <c r="F337" s="260">
        <v>50</v>
      </c>
      <c r="G337" s="275"/>
      <c r="H337" s="278">
        <f t="shared" si="11"/>
        <v>0</v>
      </c>
      <c r="I337" s="91"/>
      <c r="J337" s="207"/>
    </row>
    <row r="338" spans="1:10" s="1" customFormat="1" ht="16.5" customHeight="1" thickBot="1" x14ac:dyDescent="0.3">
      <c r="A338" s="91"/>
      <c r="B338" s="330" t="s">
        <v>271</v>
      </c>
      <c r="C338" s="219" t="s">
        <v>309</v>
      </c>
      <c r="D338" s="220" t="s">
        <v>60</v>
      </c>
      <c r="E338" s="220">
        <v>7.5</v>
      </c>
      <c r="F338" s="221">
        <v>32</v>
      </c>
      <c r="G338" s="275"/>
      <c r="H338" s="278">
        <f t="shared" si="11"/>
        <v>0</v>
      </c>
      <c r="I338" s="91"/>
      <c r="J338" s="207"/>
    </row>
    <row r="339" spans="1:10" s="1" customFormat="1" ht="16.5" customHeight="1" thickBot="1" x14ac:dyDescent="0.3">
      <c r="A339" s="91"/>
      <c r="B339" s="333" t="s">
        <v>272</v>
      </c>
      <c r="C339" s="259" t="s">
        <v>310</v>
      </c>
      <c r="D339" s="226"/>
      <c r="E339" s="226">
        <v>5</v>
      </c>
      <c r="F339" s="260">
        <v>7</v>
      </c>
      <c r="G339" s="275"/>
      <c r="H339" s="278">
        <f t="shared" si="11"/>
        <v>0</v>
      </c>
      <c r="I339" s="91"/>
      <c r="J339" s="207"/>
    </row>
    <row r="340" spans="1:10" s="1" customFormat="1" ht="16.5" customHeight="1" thickBot="1" x14ac:dyDescent="0.3">
      <c r="A340" s="91"/>
      <c r="B340" s="330" t="s">
        <v>273</v>
      </c>
      <c r="C340" s="219" t="s">
        <v>185</v>
      </c>
      <c r="D340" s="220" t="s">
        <v>237</v>
      </c>
      <c r="E340" s="220">
        <v>12</v>
      </c>
      <c r="F340" s="221">
        <v>3</v>
      </c>
      <c r="G340" s="275"/>
      <c r="H340" s="278">
        <f t="shared" si="11"/>
        <v>0</v>
      </c>
      <c r="I340" s="91"/>
      <c r="J340" s="207"/>
    </row>
    <row r="341" spans="1:10" s="1" customFormat="1" ht="16.5" customHeight="1" thickBot="1" x14ac:dyDescent="0.3">
      <c r="A341" s="91"/>
      <c r="B341" s="335"/>
      <c r="C341" s="259"/>
      <c r="D341" s="226"/>
      <c r="E341" s="226"/>
      <c r="F341" s="260"/>
      <c r="G341" s="275"/>
      <c r="H341" s="278">
        <f t="shared" si="11"/>
        <v>0</v>
      </c>
      <c r="I341" s="91"/>
      <c r="J341" s="207"/>
    </row>
    <row r="342" spans="1:10" s="1" customFormat="1" ht="16.5" customHeight="1" thickBot="1" x14ac:dyDescent="0.3">
      <c r="A342" s="91"/>
      <c r="B342" s="330" t="s">
        <v>274</v>
      </c>
      <c r="C342" s="219" t="s">
        <v>311</v>
      </c>
      <c r="D342" s="220" t="s">
        <v>60</v>
      </c>
      <c r="E342" s="220">
        <v>12</v>
      </c>
      <c r="F342" s="221">
        <v>75</v>
      </c>
      <c r="G342" s="275"/>
      <c r="H342" s="278">
        <f t="shared" si="11"/>
        <v>0</v>
      </c>
      <c r="I342" s="91"/>
      <c r="J342" s="207"/>
    </row>
    <row r="343" spans="1:10" ht="16.5" customHeight="1" thickBot="1" x14ac:dyDescent="0.3">
      <c r="B343" s="333" t="s">
        <v>275</v>
      </c>
      <c r="C343" s="259" t="s">
        <v>244</v>
      </c>
      <c r="D343" s="226" t="s">
        <v>60</v>
      </c>
      <c r="E343" s="226">
        <v>12</v>
      </c>
      <c r="F343" s="260">
        <v>11</v>
      </c>
      <c r="G343" s="275"/>
      <c r="H343" s="278">
        <f t="shared" si="11"/>
        <v>0</v>
      </c>
      <c r="I343" s="91"/>
      <c r="J343" s="207"/>
    </row>
    <row r="344" spans="1:10" s="1" customFormat="1" ht="16.5" customHeight="1" thickBot="1" x14ac:dyDescent="0.3">
      <c r="B344" s="330" t="s">
        <v>276</v>
      </c>
      <c r="C344" s="219" t="s">
        <v>312</v>
      </c>
      <c r="D344" s="220" t="s">
        <v>237</v>
      </c>
      <c r="E344" s="220">
        <v>12</v>
      </c>
      <c r="F344" s="221">
        <v>15</v>
      </c>
      <c r="G344" s="275"/>
      <c r="H344" s="278">
        <f t="shared" ref="H344:H361" si="12">G343*E343</f>
        <v>0</v>
      </c>
    </row>
    <row r="345" spans="1:10" s="1" customFormat="1" ht="16.5" customHeight="1" thickBot="1" x14ac:dyDescent="0.3">
      <c r="B345" s="333" t="s">
        <v>277</v>
      </c>
      <c r="C345" s="259" t="s">
        <v>318</v>
      </c>
      <c r="D345" s="226" t="s">
        <v>60</v>
      </c>
      <c r="E345" s="226">
        <v>7.5</v>
      </c>
      <c r="F345" s="260">
        <v>10</v>
      </c>
      <c r="G345" s="275"/>
      <c r="H345" s="278">
        <f t="shared" si="12"/>
        <v>0</v>
      </c>
    </row>
    <row r="346" spans="1:10" s="1" customFormat="1" ht="16.5" customHeight="1" thickBot="1" x14ac:dyDescent="0.3">
      <c r="B346" s="330" t="s">
        <v>214</v>
      </c>
      <c r="C346" s="219" t="s">
        <v>149</v>
      </c>
      <c r="D346" s="220" t="s">
        <v>60</v>
      </c>
      <c r="E346" s="220">
        <v>7.5</v>
      </c>
      <c r="F346" s="221">
        <v>20</v>
      </c>
      <c r="G346" s="275"/>
      <c r="H346" s="278">
        <f t="shared" si="12"/>
        <v>0</v>
      </c>
    </row>
    <row r="347" spans="1:10" s="1" customFormat="1" ht="16.5" customHeight="1" thickBot="1" x14ac:dyDescent="0.3">
      <c r="B347" s="333" t="s">
        <v>278</v>
      </c>
      <c r="C347" s="259" t="s">
        <v>53</v>
      </c>
      <c r="D347" s="226" t="s">
        <v>237</v>
      </c>
      <c r="E347" s="226">
        <v>10</v>
      </c>
      <c r="F347" s="260">
        <v>20</v>
      </c>
      <c r="G347" s="275"/>
      <c r="H347" s="278">
        <f t="shared" si="12"/>
        <v>0</v>
      </c>
    </row>
    <row r="348" spans="1:10" s="1" customFormat="1" ht="16.5" customHeight="1" thickBot="1" x14ac:dyDescent="0.3">
      <c r="B348" s="330" t="s">
        <v>279</v>
      </c>
      <c r="C348" s="219" t="s">
        <v>313</v>
      </c>
      <c r="D348" s="220" t="s">
        <v>237</v>
      </c>
      <c r="E348" s="220">
        <v>12</v>
      </c>
      <c r="F348" s="221">
        <v>0</v>
      </c>
      <c r="G348" s="275"/>
      <c r="H348" s="278">
        <f t="shared" si="12"/>
        <v>0</v>
      </c>
    </row>
    <row r="349" spans="1:10" s="1" customFormat="1" ht="16.5" customHeight="1" thickBot="1" x14ac:dyDescent="0.3">
      <c r="B349" s="333" t="s">
        <v>280</v>
      </c>
      <c r="C349" s="259" t="s">
        <v>314</v>
      </c>
      <c r="D349" s="226" t="s">
        <v>237</v>
      </c>
      <c r="E349" s="226">
        <v>12</v>
      </c>
      <c r="F349" s="260">
        <v>40</v>
      </c>
      <c r="G349" s="275"/>
      <c r="H349" s="278">
        <f t="shared" si="12"/>
        <v>0</v>
      </c>
    </row>
    <row r="350" spans="1:10" s="1" customFormat="1" ht="16.5" customHeight="1" thickBot="1" x14ac:dyDescent="0.3">
      <c r="B350" s="330" t="s">
        <v>281</v>
      </c>
      <c r="C350" s="219" t="s">
        <v>152</v>
      </c>
      <c r="D350" s="220" t="s">
        <v>60</v>
      </c>
      <c r="E350" s="220">
        <v>7.5</v>
      </c>
      <c r="F350" s="221">
        <v>4</v>
      </c>
      <c r="G350" s="275"/>
      <c r="H350" s="278">
        <f t="shared" si="12"/>
        <v>0</v>
      </c>
    </row>
    <row r="351" spans="1:10" s="1" customFormat="1" ht="16.5" customHeight="1" thickBot="1" x14ac:dyDescent="0.3">
      <c r="B351" s="333" t="s">
        <v>282</v>
      </c>
      <c r="C351" s="259" t="s">
        <v>321</v>
      </c>
      <c r="D351" s="226" t="s">
        <v>327</v>
      </c>
      <c r="E351" s="226">
        <v>7.5</v>
      </c>
      <c r="F351" s="260">
        <v>10</v>
      </c>
      <c r="G351" s="275"/>
      <c r="H351" s="278">
        <f t="shared" si="12"/>
        <v>0</v>
      </c>
    </row>
    <row r="352" spans="1:10" s="1" customFormat="1" ht="21.95" customHeight="1" thickBot="1" x14ac:dyDescent="0.3">
      <c r="B352" s="330" t="s">
        <v>283</v>
      </c>
      <c r="C352" s="219" t="s">
        <v>171</v>
      </c>
      <c r="D352" s="220" t="s">
        <v>327</v>
      </c>
      <c r="E352" s="220">
        <v>12</v>
      </c>
      <c r="F352" s="221">
        <v>6</v>
      </c>
      <c r="G352" s="275"/>
      <c r="H352" s="278">
        <f t="shared" si="12"/>
        <v>0</v>
      </c>
    </row>
    <row r="353" spans="1:8" s="1" customFormat="1" ht="21.95" customHeight="1" thickBot="1" x14ac:dyDescent="0.3">
      <c r="B353" s="333" t="s">
        <v>284</v>
      </c>
      <c r="C353" s="259" t="s">
        <v>326</v>
      </c>
      <c r="D353" s="226" t="s">
        <v>327</v>
      </c>
      <c r="E353" s="226">
        <v>7.5</v>
      </c>
      <c r="F353" s="260">
        <v>2</v>
      </c>
      <c r="G353" s="275"/>
      <c r="H353" s="278">
        <f t="shared" si="12"/>
        <v>0</v>
      </c>
    </row>
    <row r="354" spans="1:8" s="1" customFormat="1" ht="21.95" customHeight="1" thickBot="1" x14ac:dyDescent="0.3">
      <c r="B354" s="330" t="s">
        <v>285</v>
      </c>
      <c r="C354" s="219" t="s">
        <v>154</v>
      </c>
      <c r="D354" s="220" t="s">
        <v>327</v>
      </c>
      <c r="E354" s="220">
        <v>7.5</v>
      </c>
      <c r="F354" s="221">
        <v>40</v>
      </c>
      <c r="G354" s="275"/>
      <c r="H354" s="278">
        <f t="shared" si="12"/>
        <v>0</v>
      </c>
    </row>
    <row r="355" spans="1:8" ht="20.25" customHeight="1" thickBot="1" x14ac:dyDescent="0.3">
      <c r="A355"/>
      <c r="B355" s="333" t="s">
        <v>286</v>
      </c>
      <c r="C355" s="259" t="s">
        <v>323</v>
      </c>
      <c r="D355" s="226"/>
      <c r="E355" s="226">
        <v>5</v>
      </c>
      <c r="F355" s="260">
        <v>16</v>
      </c>
      <c r="G355" s="275"/>
      <c r="H355" s="278">
        <f t="shared" si="12"/>
        <v>0</v>
      </c>
    </row>
    <row r="356" spans="1:8" ht="17.25" customHeight="1" thickBot="1" x14ac:dyDescent="0.3">
      <c r="A356"/>
      <c r="B356" s="337" t="s">
        <v>217</v>
      </c>
      <c r="C356" s="219" t="s">
        <v>157</v>
      </c>
      <c r="D356" s="220" t="s">
        <v>237</v>
      </c>
      <c r="E356" s="220">
        <v>7.5</v>
      </c>
      <c r="F356" s="221">
        <v>30</v>
      </c>
      <c r="G356" s="275"/>
      <c r="H356" s="278">
        <f t="shared" si="12"/>
        <v>0</v>
      </c>
    </row>
    <row r="357" spans="1:8" ht="15.75" thickBot="1" x14ac:dyDescent="0.3">
      <c r="A357"/>
      <c r="B357" s="333" t="s">
        <v>192</v>
      </c>
      <c r="C357" s="259" t="s">
        <v>315</v>
      </c>
      <c r="D357" s="226" t="s">
        <v>60</v>
      </c>
      <c r="E357" s="226">
        <v>7.5</v>
      </c>
      <c r="F357" s="260">
        <v>3</v>
      </c>
      <c r="G357" s="275"/>
      <c r="H357" s="278">
        <f t="shared" si="12"/>
        <v>0</v>
      </c>
    </row>
    <row r="358" spans="1:8" ht="15.75" thickBot="1" x14ac:dyDescent="0.3">
      <c r="A358"/>
      <c r="B358" s="337" t="s">
        <v>287</v>
      </c>
      <c r="C358" s="219" t="s">
        <v>322</v>
      </c>
      <c r="D358" s="220"/>
      <c r="E358" s="220">
        <v>5</v>
      </c>
      <c r="F358" s="221">
        <v>7</v>
      </c>
      <c r="G358" s="275"/>
      <c r="H358" s="278">
        <f t="shared" si="12"/>
        <v>0</v>
      </c>
    </row>
    <row r="359" spans="1:8" ht="15.75" thickBot="1" x14ac:dyDescent="0.3">
      <c r="B359" s="333" t="s">
        <v>288</v>
      </c>
      <c r="C359" s="259" t="s">
        <v>316</v>
      </c>
      <c r="D359" s="226" t="s">
        <v>60</v>
      </c>
      <c r="E359" s="226">
        <v>12</v>
      </c>
      <c r="F359" s="260">
        <v>1</v>
      </c>
      <c r="G359" s="275"/>
      <c r="H359" s="278">
        <f t="shared" si="12"/>
        <v>0</v>
      </c>
    </row>
    <row r="360" spans="1:8" ht="15.75" thickBot="1" x14ac:dyDescent="0.3">
      <c r="B360" s="337" t="s">
        <v>289</v>
      </c>
      <c r="C360" s="219" t="s">
        <v>162</v>
      </c>
      <c r="D360" s="220" t="s">
        <v>60</v>
      </c>
      <c r="E360" s="220">
        <v>12</v>
      </c>
      <c r="F360" s="221">
        <v>12</v>
      </c>
      <c r="G360" s="275"/>
      <c r="H360" s="278">
        <f t="shared" si="12"/>
        <v>0</v>
      </c>
    </row>
    <row r="361" spans="1:8" ht="15.75" thickBot="1" x14ac:dyDescent="0.3">
      <c r="B361" s="333" t="s">
        <v>290</v>
      </c>
      <c r="C361" s="259" t="s">
        <v>317</v>
      </c>
      <c r="D361" s="226" t="s">
        <v>60</v>
      </c>
      <c r="E361" s="226">
        <v>12</v>
      </c>
      <c r="F361" s="260">
        <v>40</v>
      </c>
      <c r="G361" s="338"/>
      <c r="H361" s="278">
        <f t="shared" si="12"/>
        <v>0</v>
      </c>
    </row>
    <row r="362" spans="1:8" x14ac:dyDescent="0.25">
      <c r="B362" s="339"/>
      <c r="C362" s="340"/>
      <c r="D362" s="118"/>
      <c r="E362" s="118"/>
      <c r="F362" s="341"/>
      <c r="G362" s="325"/>
      <c r="H362" s="326"/>
    </row>
    <row r="363" spans="1:8" ht="15.75" thickBot="1" x14ac:dyDescent="0.3">
      <c r="B363" s="339"/>
      <c r="C363" s="340"/>
      <c r="D363" s="118"/>
      <c r="E363" s="118"/>
      <c r="F363" s="341"/>
      <c r="G363" s="325"/>
      <c r="H363" s="326"/>
    </row>
    <row r="364" spans="1:8" ht="15.75" thickBot="1" x14ac:dyDescent="0.3">
      <c r="B364" s="337" t="s">
        <v>230</v>
      </c>
      <c r="C364" s="219" t="s">
        <v>168</v>
      </c>
      <c r="D364" s="220" t="s">
        <v>60</v>
      </c>
      <c r="E364" s="220">
        <v>7.5</v>
      </c>
      <c r="F364" s="221">
        <v>13</v>
      </c>
      <c r="G364" s="280"/>
      <c r="H364" s="278"/>
    </row>
    <row r="365" spans="1:8" ht="15.75" thickBot="1" x14ac:dyDescent="0.3">
      <c r="B365" s="333" t="s">
        <v>291</v>
      </c>
      <c r="C365" s="259" t="s">
        <v>324</v>
      </c>
      <c r="D365" s="226"/>
      <c r="E365" s="226">
        <v>5</v>
      </c>
      <c r="F365" s="260">
        <v>39</v>
      </c>
      <c r="G365" s="311"/>
      <c r="H365" s="313"/>
    </row>
    <row r="366" spans="1:8" ht="15.75" thickBot="1" x14ac:dyDescent="0.3">
      <c r="B366" s="337" t="s">
        <v>292</v>
      </c>
      <c r="C366" s="219" t="s">
        <v>325</v>
      </c>
      <c r="D366" s="220" t="s">
        <v>60</v>
      </c>
      <c r="E366" s="220">
        <v>7.5</v>
      </c>
      <c r="F366" s="221" t="s">
        <v>351</v>
      </c>
      <c r="G366" s="275"/>
      <c r="H366" s="278"/>
    </row>
    <row r="367" spans="1:8" ht="15.75" thickBot="1" x14ac:dyDescent="0.3">
      <c r="B367" s="207"/>
      <c r="C367" s="5"/>
      <c r="D367" s="7"/>
      <c r="E367" s="207"/>
      <c r="F367" s="271" t="s">
        <v>199</v>
      </c>
      <c r="G367" s="280">
        <f>SUM(G309:G366)</f>
        <v>0</v>
      </c>
      <c r="H367" s="278">
        <f>SUM(H309:H366)</f>
        <v>0</v>
      </c>
    </row>
    <row r="368" spans="1:8" x14ac:dyDescent="0.25">
      <c r="B368" s="207"/>
      <c r="C368" s="1"/>
      <c r="D368" s="1"/>
      <c r="E368" s="207"/>
      <c r="F368" s="396"/>
      <c r="G368" s="273"/>
    </row>
    <row r="369" spans="2:8" ht="18.75" x14ac:dyDescent="0.3">
      <c r="B369" s="94"/>
      <c r="C369" s="94"/>
      <c r="D369" s="94"/>
      <c r="E369" s="94"/>
      <c r="F369" s="284" t="s">
        <v>200</v>
      </c>
      <c r="G369" s="1">
        <f>G198</f>
        <v>0</v>
      </c>
      <c r="H369" s="279">
        <f>H198</f>
        <v>0</v>
      </c>
    </row>
    <row r="370" spans="2:8" ht="18.75" x14ac:dyDescent="0.3">
      <c r="B370" s="94"/>
      <c r="C370" s="94"/>
      <c r="D370" s="94"/>
      <c r="E370" s="94"/>
      <c r="F370" s="284" t="s">
        <v>331</v>
      </c>
      <c r="G370" s="1">
        <f>G280</f>
        <v>0</v>
      </c>
      <c r="H370" s="279">
        <f>H280</f>
        <v>0</v>
      </c>
    </row>
    <row r="371" spans="2:8" ht="18.75" x14ac:dyDescent="0.3">
      <c r="B371" s="94"/>
      <c r="C371" s="94"/>
      <c r="D371" s="94"/>
      <c r="E371" s="94"/>
      <c r="F371" s="284" t="s">
        <v>201</v>
      </c>
      <c r="G371" s="1">
        <f>G290</f>
        <v>0</v>
      </c>
      <c r="H371" s="279">
        <f>H290</f>
        <v>0</v>
      </c>
    </row>
    <row r="372" spans="2:8" ht="15" customHeight="1" x14ac:dyDescent="0.3">
      <c r="B372" s="94"/>
      <c r="C372" s="94"/>
      <c r="D372" s="94"/>
      <c r="E372" s="94"/>
      <c r="F372" s="284" t="s">
        <v>202</v>
      </c>
      <c r="G372" s="1">
        <f>G302</f>
        <v>0</v>
      </c>
      <c r="H372" s="279">
        <f>H302</f>
        <v>0</v>
      </c>
    </row>
    <row r="373" spans="2:8" ht="15" customHeight="1" x14ac:dyDescent="0.3">
      <c r="B373" s="94"/>
      <c r="C373" s="94"/>
      <c r="D373" s="94"/>
      <c r="E373" s="94"/>
      <c r="F373" s="284" t="s">
        <v>203</v>
      </c>
      <c r="G373" s="1">
        <f>G367</f>
        <v>0</v>
      </c>
      <c r="H373" s="279">
        <f>H367</f>
        <v>0</v>
      </c>
    </row>
    <row r="374" spans="2:8" ht="15" customHeight="1" x14ac:dyDescent="0.3">
      <c r="B374" s="94"/>
      <c r="C374" s="94"/>
      <c r="D374" s="94"/>
      <c r="E374" s="94"/>
      <c r="F374" s="284"/>
      <c r="G374" s="1"/>
      <c r="H374" s="279"/>
    </row>
    <row r="375" spans="2:8" ht="21" customHeight="1" x14ac:dyDescent="0.3">
      <c r="B375" s="94"/>
      <c r="C375" s="94"/>
      <c r="D375" s="94"/>
      <c r="E375" s="94"/>
      <c r="F375" s="94"/>
      <c r="G375" s="1"/>
      <c r="H375" s="285">
        <f>SUM(H369:H373)</f>
        <v>0</v>
      </c>
    </row>
    <row r="376" spans="2:8" ht="18.75" x14ac:dyDescent="0.3">
      <c r="B376" s="94"/>
      <c r="C376" s="94"/>
      <c r="D376" s="94"/>
      <c r="E376" s="94"/>
      <c r="F376" s="94"/>
      <c r="G376" s="1"/>
      <c r="H376" s="1"/>
    </row>
    <row r="377" spans="2:8" x14ac:dyDescent="0.25">
      <c r="B377" s="459" t="s">
        <v>342</v>
      </c>
      <c r="C377" s="459"/>
      <c r="D377" s="459"/>
      <c r="E377" s="459"/>
      <c r="F377" s="459"/>
      <c r="G377" s="1"/>
      <c r="H377" s="1"/>
    </row>
    <row r="378" spans="2:8" x14ac:dyDescent="0.25">
      <c r="B378" s="459"/>
      <c r="C378" s="459"/>
      <c r="D378" s="459"/>
      <c r="E378" s="459"/>
      <c r="F378" s="459"/>
      <c r="G378" s="1"/>
      <c r="H378" s="1"/>
    </row>
    <row r="379" spans="2:8" x14ac:dyDescent="0.25">
      <c r="B379" s="459"/>
      <c r="C379" s="459"/>
      <c r="D379" s="459"/>
      <c r="E379" s="459"/>
      <c r="F379" s="459"/>
      <c r="G379" s="371" t="s">
        <v>341</v>
      </c>
      <c r="H379" s="1"/>
    </row>
    <row r="380" spans="2:8" ht="21" x14ac:dyDescent="0.25">
      <c r="B380" s="459" t="s">
        <v>343</v>
      </c>
      <c r="C380" s="459"/>
      <c r="D380" s="459"/>
      <c r="E380" s="459"/>
      <c r="F380" s="459"/>
      <c r="G380" s="371" t="s">
        <v>344</v>
      </c>
    </row>
    <row r="381" spans="2:8" ht="21" x14ac:dyDescent="0.35">
      <c r="B381" s="458"/>
      <c r="C381" s="458"/>
      <c r="D381" s="458"/>
      <c r="E381" s="458"/>
      <c r="F381" s="458"/>
    </row>
    <row r="382" spans="2:8" ht="21" x14ac:dyDescent="0.35">
      <c r="B382" s="282"/>
      <c r="C382" s="282"/>
      <c r="D382" s="283"/>
      <c r="E382" s="282"/>
      <c r="F382" s="283"/>
    </row>
    <row r="383" spans="2:8" x14ac:dyDescent="0.25">
      <c r="B383" s="1"/>
      <c r="C383" s="1"/>
      <c r="D383" s="1"/>
      <c r="E383" s="1"/>
    </row>
  </sheetData>
  <sortState ref="K199:L207">
    <sortCondition ref="L199"/>
  </sortState>
  <mergeCells count="63">
    <mergeCell ref="B203:C206"/>
    <mergeCell ref="B381:F381"/>
    <mergeCell ref="B380:F380"/>
    <mergeCell ref="B377:F379"/>
    <mergeCell ref="B307:F307"/>
    <mergeCell ref="B297:F297"/>
    <mergeCell ref="B218:C221"/>
    <mergeCell ref="B213:C216"/>
    <mergeCell ref="B208:C211"/>
    <mergeCell ref="B283:F283"/>
    <mergeCell ref="B238:C241"/>
    <mergeCell ref="B248:C251"/>
    <mergeCell ref="B223:C226"/>
    <mergeCell ref="B271:C274"/>
    <mergeCell ref="B228:C231"/>
    <mergeCell ref="B233:C236"/>
    <mergeCell ref="B243:C246"/>
    <mergeCell ref="B266:C269"/>
    <mergeCell ref="B253:C256"/>
    <mergeCell ref="B276:C279"/>
    <mergeCell ref="D254:E256"/>
    <mergeCell ref="D267:E269"/>
    <mergeCell ref="D277:E279"/>
    <mergeCell ref="B6:F6"/>
    <mergeCell ref="B9:C12"/>
    <mergeCell ref="B102:C105"/>
    <mergeCell ref="B136:C139"/>
    <mergeCell ref="B155:C158"/>
    <mergeCell ref="B145:C148"/>
    <mergeCell ref="B131:C134"/>
    <mergeCell ref="B97:C100"/>
    <mergeCell ref="B92:C95"/>
    <mergeCell ref="B116:C119"/>
    <mergeCell ref="B121:C124"/>
    <mergeCell ref="B68:C71"/>
    <mergeCell ref="B78:C81"/>
    <mergeCell ref="B39:C42"/>
    <mergeCell ref="B44:C47"/>
    <mergeCell ref="B14:C17"/>
    <mergeCell ref="B4:F4"/>
    <mergeCell ref="B1:F1"/>
    <mergeCell ref="B2:F2"/>
    <mergeCell ref="B3:F3"/>
    <mergeCell ref="B174:C177"/>
    <mergeCell ref="B19:C22"/>
    <mergeCell ref="B49:C52"/>
    <mergeCell ref="B58:C61"/>
    <mergeCell ref="B63:C66"/>
    <mergeCell ref="B73:C76"/>
    <mergeCell ref="B24:C27"/>
    <mergeCell ref="B126:C129"/>
    <mergeCell ref="B150:C153"/>
    <mergeCell ref="B29:C32"/>
    <mergeCell ref="B34:C37"/>
    <mergeCell ref="B87:C90"/>
    <mergeCell ref="B107:C110"/>
    <mergeCell ref="B189:C192"/>
    <mergeCell ref="B179:C182"/>
    <mergeCell ref="B194:C197"/>
    <mergeCell ref="B201:F201"/>
    <mergeCell ref="B160:C163"/>
    <mergeCell ref="B184:C187"/>
    <mergeCell ref="B165:C168"/>
  </mergeCells>
  <hyperlinks>
    <hyperlink ref="D5" r:id="rId1"/>
    <hyperlink ref="G379" r:id="rId2"/>
    <hyperlink ref="G380" r:id="rId3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13" workbookViewId="0">
      <selection activeCell="H113" sqref="H113"/>
    </sheetView>
  </sheetViews>
  <sheetFormatPr defaultRowHeight="15" x14ac:dyDescent="0.25"/>
  <cols>
    <col min="1" max="1" width="2.85546875" style="1" customWidth="1"/>
    <col min="2" max="2" width="22.28515625" style="1" customWidth="1"/>
    <col min="3" max="3" width="24.7109375" style="1" customWidth="1"/>
    <col min="4" max="5" width="9.140625" style="1"/>
    <col min="6" max="6" width="15" style="1" customWidth="1"/>
    <col min="7" max="16384" width="9.140625" style="1"/>
  </cols>
  <sheetData>
    <row r="1" spans="1:10" ht="23.25" x14ac:dyDescent="0.35">
      <c r="B1" s="441" t="s">
        <v>0</v>
      </c>
      <c r="C1" s="441"/>
      <c r="D1" s="441"/>
      <c r="E1" s="441"/>
      <c r="F1" s="441"/>
    </row>
    <row r="2" spans="1:10" ht="21" x14ac:dyDescent="0.35">
      <c r="B2" s="442" t="s">
        <v>69</v>
      </c>
      <c r="C2" s="442"/>
      <c r="D2" s="442"/>
      <c r="E2" s="442"/>
      <c r="F2" s="442"/>
    </row>
    <row r="3" spans="1:10" ht="17.25" customHeight="1" x14ac:dyDescent="0.35">
      <c r="B3" s="443" t="s">
        <v>1</v>
      </c>
      <c r="C3" s="443"/>
      <c r="D3" s="443"/>
      <c r="E3" s="443"/>
      <c r="F3" s="443"/>
    </row>
    <row r="4" spans="1:10" ht="21" customHeight="1" thickBot="1" x14ac:dyDescent="0.35">
      <c r="B4" s="491" t="s">
        <v>112</v>
      </c>
      <c r="C4" s="491"/>
      <c r="D4" s="491"/>
      <c r="E4" s="491"/>
      <c r="F4" s="491"/>
    </row>
    <row r="5" spans="1:10" ht="26.25" customHeight="1" thickTop="1" thickBot="1" x14ac:dyDescent="0.4">
      <c r="A5" s="119"/>
      <c r="B5" s="121" t="s">
        <v>2</v>
      </c>
      <c r="C5" s="89" t="s">
        <v>3</v>
      </c>
      <c r="D5" s="89" t="s">
        <v>4</v>
      </c>
      <c r="E5" s="90" t="s">
        <v>5</v>
      </c>
      <c r="F5" s="90" t="s">
        <v>6</v>
      </c>
      <c r="G5" s="91"/>
    </row>
    <row r="6" spans="1:10" ht="3" customHeight="1" thickBot="1" x14ac:dyDescent="0.4">
      <c r="A6" s="119"/>
      <c r="B6" s="122"/>
      <c r="C6" s="23"/>
      <c r="D6" s="24"/>
      <c r="E6" s="24"/>
      <c r="F6" s="125"/>
    </row>
    <row r="7" spans="1:10" ht="17.45" customHeight="1" thickBot="1" x14ac:dyDescent="0.3">
      <c r="A7" s="119"/>
      <c r="B7" s="123" t="s">
        <v>7</v>
      </c>
      <c r="C7" s="88" t="s">
        <v>8</v>
      </c>
      <c r="D7" s="87" t="s">
        <v>9</v>
      </c>
      <c r="E7" s="25">
        <v>2.9400000000000004</v>
      </c>
      <c r="F7" s="56">
        <v>290</v>
      </c>
      <c r="H7" s="1">
        <f>F7*0.05</f>
        <v>14.5</v>
      </c>
    </row>
    <row r="8" spans="1:10" ht="17.45" customHeight="1" thickTop="1" x14ac:dyDescent="0.25">
      <c r="A8" s="119"/>
      <c r="B8" s="492" t="s">
        <v>70</v>
      </c>
      <c r="C8" s="493"/>
      <c r="D8" s="76" t="s">
        <v>10</v>
      </c>
      <c r="E8" s="26">
        <v>3.54</v>
      </c>
      <c r="F8" s="126">
        <v>220</v>
      </c>
      <c r="G8" s="91"/>
      <c r="H8" s="1">
        <f>F8*0.05</f>
        <v>11</v>
      </c>
      <c r="J8" s="91"/>
    </row>
    <row r="9" spans="1:10" ht="17.45" customHeight="1" x14ac:dyDescent="0.25">
      <c r="A9" s="119"/>
      <c r="B9" s="494"/>
      <c r="C9" s="495"/>
      <c r="D9" s="76" t="s">
        <v>11</v>
      </c>
      <c r="E9" s="26">
        <v>4.1399999999999997</v>
      </c>
      <c r="F9" s="126">
        <v>28</v>
      </c>
      <c r="G9" s="91"/>
      <c r="J9" s="91"/>
    </row>
    <row r="10" spans="1:10" ht="17.45" customHeight="1" x14ac:dyDescent="0.25">
      <c r="A10" s="119"/>
      <c r="B10" s="494"/>
      <c r="C10" s="495"/>
      <c r="D10" s="76" t="s">
        <v>12</v>
      </c>
      <c r="E10" s="26">
        <v>4.74</v>
      </c>
      <c r="F10" s="126">
        <v>3</v>
      </c>
      <c r="G10" s="91"/>
      <c r="J10" s="91"/>
    </row>
    <row r="11" spans="1:10" ht="17.45" customHeight="1" x14ac:dyDescent="0.25">
      <c r="A11" s="119"/>
      <c r="B11" s="494"/>
      <c r="C11" s="495"/>
      <c r="D11" s="76" t="s">
        <v>120</v>
      </c>
      <c r="E11" s="26">
        <v>5.4</v>
      </c>
      <c r="F11" s="126" t="s">
        <v>77</v>
      </c>
      <c r="G11" s="91"/>
      <c r="H11" s="1" t="e">
        <f t="shared" ref="H11:H74" si="0">F11*0.05</f>
        <v>#VALUE!</v>
      </c>
      <c r="J11" s="91"/>
    </row>
    <row r="12" spans="1:10" ht="3" customHeight="1" thickBot="1" x14ac:dyDescent="0.3">
      <c r="A12" s="119"/>
      <c r="B12" s="13"/>
      <c r="C12" s="13"/>
      <c r="D12" s="14"/>
      <c r="E12" s="15"/>
      <c r="F12" s="127"/>
      <c r="H12" s="1">
        <f t="shared" si="0"/>
        <v>0</v>
      </c>
      <c r="J12" s="91"/>
    </row>
    <row r="13" spans="1:10" ht="17.45" customHeight="1" thickBot="1" x14ac:dyDescent="0.3">
      <c r="A13" s="119"/>
      <c r="B13" s="111" t="s">
        <v>13</v>
      </c>
      <c r="C13" s="85" t="s">
        <v>14</v>
      </c>
      <c r="D13" s="86" t="s">
        <v>9</v>
      </c>
      <c r="E13" s="12">
        <v>2.9400000000000004</v>
      </c>
      <c r="F13" s="54"/>
      <c r="H13" s="1">
        <f t="shared" si="0"/>
        <v>0</v>
      </c>
      <c r="J13" s="91"/>
    </row>
    <row r="14" spans="1:10" ht="17.45" customHeight="1" thickTop="1" x14ac:dyDescent="0.25">
      <c r="A14" s="119"/>
      <c r="B14" s="476" t="s">
        <v>70</v>
      </c>
      <c r="C14" s="477"/>
      <c r="D14" s="86" t="s">
        <v>10</v>
      </c>
      <c r="E14" s="12">
        <v>3.54</v>
      </c>
      <c r="F14" s="54"/>
      <c r="G14" s="91"/>
      <c r="H14" s="1">
        <f t="shared" si="0"/>
        <v>0</v>
      </c>
      <c r="J14" s="91"/>
    </row>
    <row r="15" spans="1:10" ht="17.45" customHeight="1" x14ac:dyDescent="0.25">
      <c r="A15" s="119"/>
      <c r="B15" s="478"/>
      <c r="C15" s="479"/>
      <c r="D15" s="86" t="s">
        <v>11</v>
      </c>
      <c r="E15" s="12">
        <v>4.1400000000000006</v>
      </c>
      <c r="F15" s="54"/>
      <c r="H15" s="1">
        <f t="shared" si="0"/>
        <v>0</v>
      </c>
    </row>
    <row r="16" spans="1:10" ht="17.45" customHeight="1" x14ac:dyDescent="0.25">
      <c r="A16" s="119"/>
      <c r="B16" s="478"/>
      <c r="C16" s="479"/>
      <c r="D16" s="86" t="s">
        <v>12</v>
      </c>
      <c r="E16" s="12">
        <v>4.74</v>
      </c>
      <c r="F16" s="54"/>
      <c r="H16" s="1">
        <f t="shared" si="0"/>
        <v>0</v>
      </c>
    </row>
    <row r="17" spans="1:8" ht="17.45" customHeight="1" x14ac:dyDescent="0.25">
      <c r="A17" s="119"/>
      <c r="B17" s="478"/>
      <c r="C17" s="479"/>
      <c r="D17" s="86" t="s">
        <v>17</v>
      </c>
      <c r="E17" s="12">
        <v>5.4</v>
      </c>
      <c r="F17" s="54"/>
      <c r="H17" s="1">
        <f t="shared" si="0"/>
        <v>0</v>
      </c>
    </row>
    <row r="18" spans="1:8" ht="3" customHeight="1" thickBot="1" x14ac:dyDescent="0.3">
      <c r="A18" s="119"/>
      <c r="B18" s="13"/>
      <c r="C18" s="13"/>
      <c r="D18" s="14"/>
      <c r="E18" s="15"/>
      <c r="F18" s="128"/>
      <c r="H18" s="1">
        <f t="shared" si="0"/>
        <v>0</v>
      </c>
    </row>
    <row r="19" spans="1:8" ht="17.45" customHeight="1" thickBot="1" x14ac:dyDescent="0.3">
      <c r="A19" s="119"/>
      <c r="B19" s="107" t="s">
        <v>15</v>
      </c>
      <c r="C19" s="79" t="s">
        <v>16</v>
      </c>
      <c r="D19" s="76" t="s">
        <v>9</v>
      </c>
      <c r="E19" s="26">
        <v>2.9400000000000004</v>
      </c>
      <c r="F19" s="60">
        <v>116</v>
      </c>
      <c r="G19" s="91"/>
      <c r="H19" s="1">
        <f t="shared" si="0"/>
        <v>5.8000000000000007</v>
      </c>
    </row>
    <row r="20" spans="1:8" ht="17.45" customHeight="1" thickTop="1" x14ac:dyDescent="0.25">
      <c r="A20" s="119"/>
      <c r="B20" s="476" t="s">
        <v>111</v>
      </c>
      <c r="C20" s="477"/>
      <c r="D20" s="27" t="s">
        <v>10</v>
      </c>
      <c r="E20" s="26">
        <v>3.54</v>
      </c>
      <c r="F20" s="60">
        <v>288</v>
      </c>
      <c r="G20" s="91"/>
      <c r="H20" s="1">
        <f t="shared" si="0"/>
        <v>14.4</v>
      </c>
    </row>
    <row r="21" spans="1:8" ht="17.45" customHeight="1" x14ac:dyDescent="0.25">
      <c r="A21" s="119"/>
      <c r="B21" s="478"/>
      <c r="C21" s="479"/>
      <c r="D21" s="27" t="s">
        <v>11</v>
      </c>
      <c r="E21" s="26">
        <v>4.1400000000000006</v>
      </c>
      <c r="F21" s="60">
        <v>361</v>
      </c>
      <c r="G21" s="91"/>
      <c r="H21" s="1">
        <f t="shared" si="0"/>
        <v>18.05</v>
      </c>
    </row>
    <row r="22" spans="1:8" ht="17.45" customHeight="1" x14ac:dyDescent="0.25">
      <c r="A22" s="119"/>
      <c r="B22" s="478"/>
      <c r="C22" s="479"/>
      <c r="D22" s="27" t="s">
        <v>12</v>
      </c>
      <c r="E22" s="26">
        <v>4.74</v>
      </c>
      <c r="F22" s="60">
        <v>426</v>
      </c>
      <c r="G22" s="91"/>
      <c r="H22" s="1">
        <f t="shared" si="0"/>
        <v>21.3</v>
      </c>
    </row>
    <row r="23" spans="1:8" ht="17.45" customHeight="1" x14ac:dyDescent="0.25">
      <c r="A23" s="119"/>
      <c r="B23" s="478"/>
      <c r="C23" s="479"/>
      <c r="D23" s="27" t="s">
        <v>17</v>
      </c>
      <c r="E23" s="26">
        <v>5.4</v>
      </c>
      <c r="F23" s="60">
        <v>379</v>
      </c>
      <c r="G23" s="91"/>
      <c r="H23" s="1">
        <f t="shared" si="0"/>
        <v>18.95</v>
      </c>
    </row>
    <row r="24" spans="1:8" ht="15.75" thickBot="1" x14ac:dyDescent="0.3">
      <c r="A24" s="119"/>
      <c r="B24" s="13"/>
      <c r="C24" s="13"/>
      <c r="D24" s="19"/>
      <c r="E24" s="20"/>
      <c r="F24" s="129"/>
      <c r="H24" s="1">
        <f t="shared" si="0"/>
        <v>0</v>
      </c>
    </row>
    <row r="25" spans="1:8" ht="16.5" thickBot="1" x14ac:dyDescent="0.3">
      <c r="A25" s="119"/>
      <c r="B25" s="108" t="s">
        <v>18</v>
      </c>
      <c r="C25" s="84" t="s">
        <v>19</v>
      </c>
      <c r="D25" s="83" t="s">
        <v>9</v>
      </c>
      <c r="E25" s="16">
        <v>2.9400000000000004</v>
      </c>
      <c r="F25" s="55">
        <v>18</v>
      </c>
      <c r="G25" s="91"/>
      <c r="H25" s="1">
        <f t="shared" si="0"/>
        <v>0.9</v>
      </c>
    </row>
    <row r="26" spans="1:8" ht="15.75" thickTop="1" x14ac:dyDescent="0.25">
      <c r="A26" s="119"/>
      <c r="B26" s="480" t="s">
        <v>71</v>
      </c>
      <c r="C26" s="481"/>
      <c r="D26" s="83" t="s">
        <v>10</v>
      </c>
      <c r="E26" s="17">
        <v>3.54</v>
      </c>
      <c r="F26" s="55">
        <v>43</v>
      </c>
      <c r="H26" s="1">
        <f t="shared" si="0"/>
        <v>2.15</v>
      </c>
    </row>
    <row r="27" spans="1:8" x14ac:dyDescent="0.25">
      <c r="A27" s="119"/>
      <c r="B27" s="482"/>
      <c r="C27" s="483"/>
      <c r="D27" s="83" t="s">
        <v>11</v>
      </c>
      <c r="E27" s="17">
        <v>4.1400000000000006</v>
      </c>
      <c r="F27" s="55">
        <v>82</v>
      </c>
      <c r="H27" s="1">
        <f t="shared" si="0"/>
        <v>4.1000000000000005</v>
      </c>
    </row>
    <row r="28" spans="1:8" x14ac:dyDescent="0.25">
      <c r="A28" s="119"/>
      <c r="B28" s="482"/>
      <c r="C28" s="483"/>
      <c r="D28" s="83" t="s">
        <v>12</v>
      </c>
      <c r="E28" s="17">
        <v>4.74</v>
      </c>
      <c r="F28" s="130">
        <v>94</v>
      </c>
      <c r="G28" s="91"/>
      <c r="H28" s="1">
        <f t="shared" si="0"/>
        <v>4.7</v>
      </c>
    </row>
    <row r="29" spans="1:8" x14ac:dyDescent="0.25">
      <c r="A29" s="119"/>
      <c r="B29" s="482"/>
      <c r="C29" s="483"/>
      <c r="D29" s="83" t="s">
        <v>17</v>
      </c>
      <c r="E29" s="18">
        <v>5.4</v>
      </c>
      <c r="F29" s="130">
        <v>77</v>
      </c>
      <c r="G29" s="91"/>
      <c r="H29" s="1">
        <f t="shared" si="0"/>
        <v>3.85</v>
      </c>
    </row>
    <row r="30" spans="1:8" x14ac:dyDescent="0.25">
      <c r="A30" s="119"/>
      <c r="B30" s="28"/>
      <c r="C30" s="29"/>
      <c r="D30" s="21"/>
      <c r="E30" s="22"/>
      <c r="F30" s="131"/>
      <c r="H30" s="1">
        <f t="shared" si="0"/>
        <v>0</v>
      </c>
    </row>
    <row r="31" spans="1:8" s="42" customFormat="1" ht="16.5" thickBot="1" x14ac:dyDescent="0.3">
      <c r="A31" s="124"/>
      <c r="B31" s="109" t="s">
        <v>73</v>
      </c>
      <c r="C31" s="82" t="s">
        <v>74</v>
      </c>
      <c r="D31" s="76" t="s">
        <v>10</v>
      </c>
      <c r="E31" s="31">
        <v>2.94</v>
      </c>
      <c r="F31" s="132">
        <v>38</v>
      </c>
      <c r="G31" s="112"/>
      <c r="H31" s="1">
        <f t="shared" si="0"/>
        <v>1.9000000000000001</v>
      </c>
    </row>
    <row r="32" spans="1:8" s="42" customFormat="1" ht="15.75" thickTop="1" x14ac:dyDescent="0.25">
      <c r="A32" s="124"/>
      <c r="B32" s="484" t="s">
        <v>75</v>
      </c>
      <c r="C32" s="484"/>
      <c r="D32" s="76" t="s">
        <v>11</v>
      </c>
      <c r="E32" s="31">
        <v>3.54</v>
      </c>
      <c r="F32" s="132">
        <v>46</v>
      </c>
      <c r="G32" s="112"/>
      <c r="H32" s="1">
        <f t="shared" si="0"/>
        <v>2.3000000000000003</v>
      </c>
    </row>
    <row r="33" spans="1:9" s="42" customFormat="1" x14ac:dyDescent="0.25">
      <c r="A33" s="124"/>
      <c r="B33" s="485"/>
      <c r="C33" s="485"/>
      <c r="D33" s="76" t="s">
        <v>12</v>
      </c>
      <c r="E33" s="31">
        <v>4.1399999999999997</v>
      </c>
      <c r="F33" s="132">
        <v>17</v>
      </c>
      <c r="G33" s="112"/>
      <c r="H33" s="1">
        <f t="shared" si="0"/>
        <v>0.85000000000000009</v>
      </c>
    </row>
    <row r="34" spans="1:9" ht="15.75" thickBot="1" x14ac:dyDescent="0.3">
      <c r="A34" s="119"/>
      <c r="B34" s="486"/>
      <c r="C34" s="486"/>
      <c r="D34" s="76" t="s">
        <v>17</v>
      </c>
      <c r="E34" s="32">
        <v>4.74</v>
      </c>
      <c r="F34" s="132">
        <v>2</v>
      </c>
      <c r="G34" s="91"/>
      <c r="H34" s="1">
        <f t="shared" si="0"/>
        <v>0.1</v>
      </c>
    </row>
    <row r="35" spans="1:9" x14ac:dyDescent="0.25">
      <c r="A35" s="119"/>
      <c r="B35" s="28"/>
      <c r="C35" s="41"/>
      <c r="D35" s="39"/>
      <c r="E35" s="38"/>
      <c r="F35" s="131"/>
      <c r="H35" s="1">
        <f t="shared" si="0"/>
        <v>0</v>
      </c>
    </row>
    <row r="36" spans="1:9" ht="16.5" thickBot="1" x14ac:dyDescent="0.3">
      <c r="A36" s="119"/>
      <c r="B36" s="110" t="s">
        <v>20</v>
      </c>
      <c r="C36" s="81" t="s">
        <v>21</v>
      </c>
      <c r="D36" s="74" t="s">
        <v>9</v>
      </c>
      <c r="E36" s="33">
        <v>2.9400000000000004</v>
      </c>
      <c r="F36" s="133">
        <v>32</v>
      </c>
      <c r="G36" s="91"/>
      <c r="H36" s="1">
        <f t="shared" si="0"/>
        <v>1.6</v>
      </c>
    </row>
    <row r="37" spans="1:9" ht="15.75" thickTop="1" x14ac:dyDescent="0.25">
      <c r="A37" s="119"/>
      <c r="B37" s="480" t="s">
        <v>72</v>
      </c>
      <c r="C37" s="480"/>
      <c r="D37" s="71" t="s">
        <v>10</v>
      </c>
      <c r="E37" s="34">
        <v>3.54</v>
      </c>
      <c r="F37" s="57">
        <v>104</v>
      </c>
      <c r="H37" s="1">
        <f t="shared" si="0"/>
        <v>5.2</v>
      </c>
    </row>
    <row r="38" spans="1:9" x14ac:dyDescent="0.25">
      <c r="A38" s="119"/>
      <c r="B38" s="482"/>
      <c r="C38" s="482"/>
      <c r="D38" s="71" t="s">
        <v>11</v>
      </c>
      <c r="E38" s="34">
        <v>4.1400000000000006</v>
      </c>
      <c r="F38" s="57">
        <v>304</v>
      </c>
      <c r="H38" s="1">
        <f t="shared" si="0"/>
        <v>15.200000000000001</v>
      </c>
    </row>
    <row r="39" spans="1:9" x14ac:dyDescent="0.25">
      <c r="A39" s="119"/>
      <c r="B39" s="482"/>
      <c r="C39" s="482"/>
      <c r="D39" s="71" t="s">
        <v>12</v>
      </c>
      <c r="E39" s="34">
        <v>4.74</v>
      </c>
      <c r="F39" s="57">
        <v>559</v>
      </c>
      <c r="G39" s="91"/>
      <c r="H39" s="1">
        <f t="shared" si="0"/>
        <v>27.950000000000003</v>
      </c>
    </row>
    <row r="40" spans="1:9" ht="15.75" thickBot="1" x14ac:dyDescent="0.3">
      <c r="A40" s="119"/>
      <c r="B40" s="482"/>
      <c r="C40" s="482"/>
      <c r="D40" s="71" t="s">
        <v>17</v>
      </c>
      <c r="E40" s="44">
        <v>5.4</v>
      </c>
      <c r="F40" s="58">
        <v>1004</v>
      </c>
      <c r="H40" s="1">
        <f t="shared" si="0"/>
        <v>50.2</v>
      </c>
    </row>
    <row r="41" spans="1:9" ht="15.75" thickBot="1" x14ac:dyDescent="0.3">
      <c r="A41" s="106"/>
      <c r="B41" s="36"/>
      <c r="C41" s="36"/>
      <c r="D41" s="37"/>
      <c r="E41" s="38"/>
      <c r="F41" s="134"/>
      <c r="H41" s="1">
        <f t="shared" si="0"/>
        <v>0</v>
      </c>
    </row>
    <row r="42" spans="1:9" ht="16.5" thickBot="1" x14ac:dyDescent="0.3">
      <c r="A42" s="91"/>
      <c r="B42" s="120" t="s">
        <v>22</v>
      </c>
      <c r="C42" s="79" t="s">
        <v>23</v>
      </c>
      <c r="D42" s="27" t="s">
        <v>9</v>
      </c>
      <c r="E42" s="43">
        <v>2.94</v>
      </c>
      <c r="F42" s="59" t="s">
        <v>77</v>
      </c>
      <c r="H42" s="1" t="e">
        <f t="shared" si="0"/>
        <v>#VALUE!</v>
      </c>
    </row>
    <row r="43" spans="1:9" ht="15.75" thickTop="1" x14ac:dyDescent="0.25">
      <c r="A43" s="91"/>
      <c r="B43" s="487" t="s">
        <v>76</v>
      </c>
      <c r="C43" s="481"/>
      <c r="D43" s="76" t="s">
        <v>10</v>
      </c>
      <c r="E43" s="31">
        <v>3.54</v>
      </c>
      <c r="F43" s="60" t="s">
        <v>77</v>
      </c>
      <c r="H43" s="1" t="e">
        <f t="shared" si="0"/>
        <v>#VALUE!</v>
      </c>
    </row>
    <row r="44" spans="1:9" x14ac:dyDescent="0.25">
      <c r="A44" s="91"/>
      <c r="B44" s="488"/>
      <c r="C44" s="483"/>
      <c r="D44" s="76" t="s">
        <v>11</v>
      </c>
      <c r="E44" s="31">
        <v>4.1400000000000006</v>
      </c>
      <c r="F44" s="59">
        <v>3</v>
      </c>
      <c r="G44" s="91"/>
      <c r="H44" s="1">
        <f t="shared" si="0"/>
        <v>0.15000000000000002</v>
      </c>
      <c r="I44" s="91"/>
    </row>
    <row r="45" spans="1:9" x14ac:dyDescent="0.25">
      <c r="A45" s="91"/>
      <c r="B45" s="488"/>
      <c r="C45" s="483"/>
      <c r="D45" s="76" t="s">
        <v>12</v>
      </c>
      <c r="E45" s="31">
        <v>4.74</v>
      </c>
      <c r="F45" s="59">
        <v>11</v>
      </c>
      <c r="G45" s="91"/>
      <c r="H45" s="1">
        <f t="shared" si="0"/>
        <v>0.55000000000000004</v>
      </c>
      <c r="I45" s="91"/>
    </row>
    <row r="46" spans="1:9" ht="15.75" thickBot="1" x14ac:dyDescent="0.3">
      <c r="A46" s="91"/>
      <c r="B46" s="489"/>
      <c r="C46" s="490"/>
      <c r="D46" s="139" t="s">
        <v>17</v>
      </c>
      <c r="E46" s="45">
        <v>5.4</v>
      </c>
      <c r="F46" s="136">
        <v>65</v>
      </c>
      <c r="G46" s="91"/>
      <c r="H46" s="1">
        <f t="shared" si="0"/>
        <v>3.25</v>
      </c>
    </row>
    <row r="47" spans="1:9" ht="15.75" thickTop="1" x14ac:dyDescent="0.25">
      <c r="A47" s="91"/>
      <c r="B47" s="115"/>
      <c r="C47" s="115"/>
      <c r="D47" s="116"/>
      <c r="E47" s="138"/>
      <c r="F47" s="137"/>
      <c r="G47" s="91"/>
      <c r="H47" s="1">
        <f t="shared" si="0"/>
        <v>0</v>
      </c>
    </row>
    <row r="48" spans="1:9" x14ac:dyDescent="0.25">
      <c r="A48" s="91"/>
      <c r="B48" s="115"/>
      <c r="C48" s="115"/>
      <c r="D48" s="116"/>
      <c r="E48" s="118"/>
      <c r="F48" s="117"/>
      <c r="G48" s="91"/>
      <c r="H48" s="1">
        <f t="shared" si="0"/>
        <v>0</v>
      </c>
    </row>
    <row r="49" spans="1:9" x14ac:dyDescent="0.25">
      <c r="A49" s="91"/>
      <c r="B49" s="115"/>
      <c r="C49" s="115"/>
      <c r="D49" s="116"/>
      <c r="E49" s="118"/>
      <c r="F49" s="117"/>
      <c r="G49" s="91"/>
      <c r="H49" s="1">
        <f t="shared" si="0"/>
        <v>0</v>
      </c>
    </row>
    <row r="50" spans="1:9" ht="15.75" thickBot="1" x14ac:dyDescent="0.3">
      <c r="A50" s="91"/>
      <c r="B50" s="140"/>
      <c r="C50" s="140"/>
      <c r="D50" s="116"/>
      <c r="E50" s="118"/>
      <c r="F50" s="141"/>
      <c r="G50" s="91"/>
      <c r="H50" s="1">
        <f t="shared" si="0"/>
        <v>0</v>
      </c>
    </row>
    <row r="51" spans="1:9" ht="17.25" thickTop="1" thickBot="1" x14ac:dyDescent="0.3">
      <c r="A51" s="119"/>
      <c r="B51" s="110" t="s">
        <v>78</v>
      </c>
      <c r="C51" s="81" t="s">
        <v>24</v>
      </c>
      <c r="D51" s="153" t="s">
        <v>9</v>
      </c>
      <c r="E51" s="154">
        <v>2.9400000000000004</v>
      </c>
      <c r="F51" s="142" t="s">
        <v>77</v>
      </c>
      <c r="H51" s="1" t="e">
        <f t="shared" si="0"/>
        <v>#VALUE!</v>
      </c>
    </row>
    <row r="52" spans="1:9" ht="15.75" thickTop="1" x14ac:dyDescent="0.25">
      <c r="A52" s="119"/>
      <c r="B52" s="466" t="s">
        <v>117</v>
      </c>
      <c r="C52" s="474"/>
      <c r="D52" s="71" t="s">
        <v>10</v>
      </c>
      <c r="E52" s="34">
        <v>3.54</v>
      </c>
      <c r="F52" s="57">
        <v>14</v>
      </c>
      <c r="G52" s="91"/>
      <c r="H52" s="1">
        <f t="shared" si="0"/>
        <v>0.70000000000000007</v>
      </c>
    </row>
    <row r="53" spans="1:9" x14ac:dyDescent="0.25">
      <c r="A53" s="119"/>
      <c r="B53" s="468"/>
      <c r="C53" s="475"/>
      <c r="D53" s="71" t="s">
        <v>11</v>
      </c>
      <c r="E53" s="34">
        <v>4.1400000000000006</v>
      </c>
      <c r="F53" s="57">
        <v>8</v>
      </c>
      <c r="G53" s="91"/>
      <c r="H53" s="1">
        <f t="shared" si="0"/>
        <v>0.4</v>
      </c>
    </row>
    <row r="54" spans="1:9" x14ac:dyDescent="0.25">
      <c r="A54" s="119"/>
      <c r="B54" s="468"/>
      <c r="C54" s="475"/>
      <c r="D54" s="71" t="s">
        <v>12</v>
      </c>
      <c r="E54" s="34">
        <v>4.74</v>
      </c>
      <c r="F54" s="57">
        <v>6</v>
      </c>
      <c r="H54" s="1">
        <f t="shared" si="0"/>
        <v>0.30000000000000004</v>
      </c>
    </row>
    <row r="55" spans="1:9" ht="15.75" thickBot="1" x14ac:dyDescent="0.3">
      <c r="A55" s="119"/>
      <c r="B55" s="468"/>
      <c r="C55" s="475"/>
      <c r="D55" s="71" t="s">
        <v>17</v>
      </c>
      <c r="E55" s="44">
        <v>5.4</v>
      </c>
      <c r="F55" s="143" t="s">
        <v>77</v>
      </c>
      <c r="G55" s="91"/>
      <c r="H55" s="1" t="e">
        <f t="shared" si="0"/>
        <v>#VALUE!</v>
      </c>
    </row>
    <row r="56" spans="1:9" x14ac:dyDescent="0.25">
      <c r="A56" s="119"/>
      <c r="B56" s="13"/>
      <c r="C56" s="13"/>
      <c r="D56" s="47"/>
      <c r="E56" s="48"/>
      <c r="F56" s="144"/>
      <c r="H56" s="1">
        <f t="shared" si="0"/>
        <v>0</v>
      </c>
    </row>
    <row r="57" spans="1:9" x14ac:dyDescent="0.25">
      <c r="A57" s="119"/>
      <c r="B57" s="13"/>
      <c r="C57" s="13"/>
      <c r="D57" s="47"/>
      <c r="E57" s="48"/>
      <c r="F57" s="144"/>
      <c r="H57" s="1">
        <f t="shared" si="0"/>
        <v>0</v>
      </c>
    </row>
    <row r="58" spans="1:9" x14ac:dyDescent="0.25">
      <c r="A58" s="119"/>
      <c r="B58" s="13"/>
      <c r="C58" s="13"/>
      <c r="D58" s="47"/>
      <c r="E58" s="48"/>
      <c r="F58" s="144"/>
      <c r="H58" s="1">
        <f t="shared" si="0"/>
        <v>0</v>
      </c>
    </row>
    <row r="59" spans="1:9" ht="15.75" thickBot="1" x14ac:dyDescent="0.3">
      <c r="A59" s="119"/>
      <c r="B59" s="13"/>
      <c r="C59" s="13"/>
      <c r="D59" s="47"/>
      <c r="E59" s="48"/>
      <c r="F59" s="144"/>
      <c r="H59" s="1">
        <f t="shared" si="0"/>
        <v>0</v>
      </c>
    </row>
    <row r="60" spans="1:9" ht="16.5" thickBot="1" x14ac:dyDescent="0.3">
      <c r="A60" s="119"/>
      <c r="B60" s="113" t="s">
        <v>63</v>
      </c>
      <c r="C60" s="68" t="s">
        <v>80</v>
      </c>
      <c r="D60" s="80" t="s">
        <v>9</v>
      </c>
      <c r="E60" s="43">
        <v>2.9400000000000004</v>
      </c>
      <c r="F60" s="62">
        <v>18</v>
      </c>
      <c r="H60" s="1">
        <f t="shared" si="0"/>
        <v>0.9</v>
      </c>
      <c r="I60" s="91"/>
    </row>
    <row r="61" spans="1:9" ht="15.75" thickTop="1" x14ac:dyDescent="0.25">
      <c r="A61" s="119"/>
      <c r="B61" s="466" t="s">
        <v>118</v>
      </c>
      <c r="C61" s="467"/>
      <c r="D61" s="76" t="s">
        <v>10</v>
      </c>
      <c r="E61" s="31">
        <v>3.54</v>
      </c>
      <c r="F61" s="62">
        <v>77</v>
      </c>
      <c r="G61" s="91"/>
      <c r="H61" s="1">
        <f t="shared" si="0"/>
        <v>3.85</v>
      </c>
      <c r="I61" s="91"/>
    </row>
    <row r="62" spans="1:9" x14ac:dyDescent="0.25">
      <c r="A62" s="119"/>
      <c r="B62" s="468"/>
      <c r="C62" s="469"/>
      <c r="D62" s="76" t="s">
        <v>11</v>
      </c>
      <c r="E62" s="31">
        <v>4.1400000000000006</v>
      </c>
      <c r="F62" s="62">
        <v>95</v>
      </c>
      <c r="H62" s="1">
        <f t="shared" si="0"/>
        <v>4.75</v>
      </c>
    </row>
    <row r="63" spans="1:9" x14ac:dyDescent="0.25">
      <c r="A63" s="119"/>
      <c r="B63" s="468"/>
      <c r="C63" s="469"/>
      <c r="D63" s="76" t="s">
        <v>12</v>
      </c>
      <c r="E63" s="31">
        <v>4.74</v>
      </c>
      <c r="F63" s="62">
        <v>29</v>
      </c>
      <c r="H63" s="1">
        <f t="shared" si="0"/>
        <v>1.4500000000000002</v>
      </c>
    </row>
    <row r="64" spans="1:9" ht="15.75" thickBot="1" x14ac:dyDescent="0.3">
      <c r="A64" s="119"/>
      <c r="B64" s="468"/>
      <c r="C64" s="469"/>
      <c r="D64" s="76" t="s">
        <v>17</v>
      </c>
      <c r="E64" s="32">
        <v>5.4</v>
      </c>
      <c r="F64" s="62">
        <v>4</v>
      </c>
      <c r="G64" s="91"/>
      <c r="H64" s="1">
        <f t="shared" si="0"/>
        <v>0.2</v>
      </c>
    </row>
    <row r="65" spans="1:8" x14ac:dyDescent="0.25">
      <c r="A65" s="119"/>
      <c r="B65" s="49"/>
      <c r="C65" s="50"/>
      <c r="D65" s="39"/>
      <c r="E65" s="38"/>
      <c r="F65" s="145"/>
      <c r="H65" s="1">
        <f t="shared" si="0"/>
        <v>0</v>
      </c>
    </row>
    <row r="66" spans="1:8" ht="16.5" thickBot="1" x14ac:dyDescent="0.3">
      <c r="A66" s="119"/>
      <c r="B66" s="110" t="s">
        <v>25</v>
      </c>
      <c r="C66" s="46" t="s">
        <v>26</v>
      </c>
      <c r="D66" s="71" t="s">
        <v>9</v>
      </c>
      <c r="E66" s="33">
        <v>2.9400000000000004</v>
      </c>
      <c r="F66" s="57">
        <v>65</v>
      </c>
      <c r="H66" s="1">
        <f t="shared" si="0"/>
        <v>3.25</v>
      </c>
    </row>
    <row r="67" spans="1:8" ht="15.75" thickTop="1" x14ac:dyDescent="0.25">
      <c r="A67" s="119"/>
      <c r="B67" s="466" t="s">
        <v>79</v>
      </c>
      <c r="C67" s="474"/>
      <c r="D67" s="71" t="s">
        <v>10</v>
      </c>
      <c r="E67" s="34">
        <v>3.54</v>
      </c>
      <c r="F67" s="57">
        <v>205</v>
      </c>
      <c r="H67" s="1">
        <f t="shared" si="0"/>
        <v>10.25</v>
      </c>
    </row>
    <row r="68" spans="1:8" x14ac:dyDescent="0.25">
      <c r="A68" s="119"/>
      <c r="B68" s="468"/>
      <c r="C68" s="475"/>
      <c r="D68" s="71" t="s">
        <v>11</v>
      </c>
      <c r="E68" s="34">
        <v>4.1400000000000006</v>
      </c>
      <c r="F68" s="57">
        <v>398</v>
      </c>
      <c r="H68" s="1">
        <f t="shared" si="0"/>
        <v>19.900000000000002</v>
      </c>
    </row>
    <row r="69" spans="1:8" x14ac:dyDescent="0.25">
      <c r="A69" s="119"/>
      <c r="B69" s="468"/>
      <c r="C69" s="475"/>
      <c r="D69" s="71" t="s">
        <v>12</v>
      </c>
      <c r="E69" s="34">
        <v>4.74</v>
      </c>
      <c r="F69" s="61">
        <v>186</v>
      </c>
      <c r="G69" s="91"/>
      <c r="H69" s="1">
        <f t="shared" si="0"/>
        <v>9.3000000000000007</v>
      </c>
    </row>
    <row r="70" spans="1:8" x14ac:dyDescent="0.25">
      <c r="A70" s="119"/>
      <c r="B70" s="468"/>
      <c r="C70" s="475"/>
      <c r="D70" s="72" t="s">
        <v>17</v>
      </c>
      <c r="E70" s="35">
        <v>5.4</v>
      </c>
      <c r="F70" s="61">
        <v>30</v>
      </c>
      <c r="G70" s="91"/>
      <c r="H70" s="1">
        <f t="shared" si="0"/>
        <v>1.5</v>
      </c>
    </row>
    <row r="71" spans="1:8" ht="15.75" thickBot="1" x14ac:dyDescent="0.3">
      <c r="A71" s="119"/>
      <c r="B71" s="51"/>
      <c r="C71" s="52"/>
      <c r="D71" s="40"/>
      <c r="E71" s="38"/>
      <c r="F71" s="134"/>
      <c r="H71" s="1">
        <f t="shared" si="0"/>
        <v>0</v>
      </c>
    </row>
    <row r="72" spans="1:8" ht="16.5" thickBot="1" x14ac:dyDescent="0.3">
      <c r="A72" s="119"/>
      <c r="B72" s="113" t="s">
        <v>81</v>
      </c>
      <c r="C72" s="79" t="s">
        <v>27</v>
      </c>
      <c r="D72" s="78" t="s">
        <v>9</v>
      </c>
      <c r="E72" s="30">
        <v>2.9400000000000004</v>
      </c>
      <c r="F72" s="146">
        <v>4</v>
      </c>
      <c r="G72" s="91"/>
      <c r="H72" s="1">
        <f t="shared" si="0"/>
        <v>0.2</v>
      </c>
    </row>
    <row r="73" spans="1:8" ht="15.75" thickTop="1" x14ac:dyDescent="0.25">
      <c r="A73" s="119"/>
      <c r="B73" s="466" t="s">
        <v>82</v>
      </c>
      <c r="C73" s="467"/>
      <c r="D73" s="27" t="s">
        <v>10</v>
      </c>
      <c r="E73" s="31">
        <v>3.54</v>
      </c>
      <c r="F73" s="60">
        <v>22</v>
      </c>
      <c r="G73" s="91"/>
      <c r="H73" s="1">
        <f t="shared" si="0"/>
        <v>1.1000000000000001</v>
      </c>
    </row>
    <row r="74" spans="1:8" x14ac:dyDescent="0.25">
      <c r="A74" s="119"/>
      <c r="B74" s="468"/>
      <c r="C74" s="469"/>
      <c r="D74" s="27" t="s">
        <v>11</v>
      </c>
      <c r="E74" s="31">
        <v>4.1400000000000006</v>
      </c>
      <c r="F74" s="60">
        <v>49</v>
      </c>
      <c r="G74" s="91"/>
      <c r="H74" s="1">
        <f t="shared" si="0"/>
        <v>2.4500000000000002</v>
      </c>
    </row>
    <row r="75" spans="1:8" x14ac:dyDescent="0.25">
      <c r="A75" s="119"/>
      <c r="B75" s="468"/>
      <c r="C75" s="469"/>
      <c r="D75" s="27" t="s">
        <v>12</v>
      </c>
      <c r="E75" s="31">
        <v>4.74</v>
      </c>
      <c r="F75" s="60">
        <v>49</v>
      </c>
      <c r="H75" s="1">
        <f t="shared" ref="H75:H113" si="1">F75*0.05</f>
        <v>2.4500000000000002</v>
      </c>
    </row>
    <row r="76" spans="1:8" ht="15.75" thickBot="1" x14ac:dyDescent="0.3">
      <c r="A76" s="119"/>
      <c r="B76" s="468"/>
      <c r="C76" s="469"/>
      <c r="D76" s="70" t="s">
        <v>17</v>
      </c>
      <c r="E76" s="32">
        <v>5.4</v>
      </c>
      <c r="F76" s="63">
        <v>143</v>
      </c>
      <c r="H76" s="1">
        <f t="shared" si="1"/>
        <v>7.15</v>
      </c>
    </row>
    <row r="77" spans="1:8" x14ac:dyDescent="0.25">
      <c r="A77" s="119"/>
      <c r="B77" s="51"/>
      <c r="C77" s="52"/>
      <c r="D77" s="40"/>
      <c r="E77" s="38"/>
      <c r="F77" s="134"/>
      <c r="H77" s="1">
        <f t="shared" si="1"/>
        <v>0</v>
      </c>
    </row>
    <row r="78" spans="1:8" ht="16.5" thickBot="1" x14ac:dyDescent="0.3">
      <c r="A78" s="119"/>
      <c r="B78" s="110" t="s">
        <v>28</v>
      </c>
      <c r="C78" s="46" t="s">
        <v>29</v>
      </c>
      <c r="D78" s="75" t="s">
        <v>9</v>
      </c>
      <c r="E78" s="33">
        <v>2.9400000000000004</v>
      </c>
      <c r="F78" s="61">
        <v>286</v>
      </c>
      <c r="G78" s="91"/>
      <c r="H78" s="1">
        <f t="shared" si="1"/>
        <v>14.3</v>
      </c>
    </row>
    <row r="79" spans="1:8" ht="15.75" thickTop="1" x14ac:dyDescent="0.25">
      <c r="A79" s="119"/>
      <c r="B79" s="466" t="s">
        <v>83</v>
      </c>
      <c r="C79" s="474"/>
      <c r="D79" s="71" t="s">
        <v>10</v>
      </c>
      <c r="E79" s="34">
        <v>3.54</v>
      </c>
      <c r="F79" s="57">
        <v>326</v>
      </c>
      <c r="H79" s="1">
        <f t="shared" si="1"/>
        <v>16.3</v>
      </c>
    </row>
    <row r="80" spans="1:8" x14ac:dyDescent="0.25">
      <c r="A80" s="119"/>
      <c r="B80" s="468"/>
      <c r="C80" s="475"/>
      <c r="D80" s="71" t="s">
        <v>11</v>
      </c>
      <c r="E80" s="34">
        <v>4.1400000000000006</v>
      </c>
      <c r="F80" s="61">
        <v>407</v>
      </c>
      <c r="G80" s="91"/>
      <c r="H80" s="1">
        <f t="shared" si="1"/>
        <v>20.350000000000001</v>
      </c>
    </row>
    <row r="81" spans="1:8" x14ac:dyDescent="0.25">
      <c r="A81" s="119"/>
      <c r="B81" s="468"/>
      <c r="C81" s="475"/>
      <c r="D81" s="71" t="s">
        <v>12</v>
      </c>
      <c r="E81" s="34">
        <v>4.74</v>
      </c>
      <c r="F81" s="61">
        <v>336</v>
      </c>
      <c r="G81" s="91"/>
      <c r="H81" s="1">
        <f t="shared" si="1"/>
        <v>16.8</v>
      </c>
    </row>
    <row r="82" spans="1:8" x14ac:dyDescent="0.25">
      <c r="A82" s="119"/>
      <c r="B82" s="468"/>
      <c r="C82" s="475"/>
      <c r="D82" s="72" t="s">
        <v>17</v>
      </c>
      <c r="E82" s="35">
        <v>5.4</v>
      </c>
      <c r="F82" s="57">
        <v>79</v>
      </c>
      <c r="H82" s="1">
        <f t="shared" si="1"/>
        <v>3.95</v>
      </c>
    </row>
    <row r="83" spans="1:8" ht="15.75" thickBot="1" x14ac:dyDescent="0.3">
      <c r="A83" s="119"/>
      <c r="B83" s="51"/>
      <c r="C83" s="52"/>
      <c r="D83" s="40"/>
      <c r="E83" s="38"/>
      <c r="F83" s="134"/>
      <c r="H83" s="1">
        <f t="shared" si="1"/>
        <v>0</v>
      </c>
    </row>
    <row r="84" spans="1:8" ht="16.5" thickBot="1" x14ac:dyDescent="0.3">
      <c r="A84" s="119"/>
      <c r="B84" s="113" t="s">
        <v>30</v>
      </c>
      <c r="C84" s="68" t="s">
        <v>31</v>
      </c>
      <c r="D84" s="73" t="s">
        <v>9</v>
      </c>
      <c r="E84" s="30">
        <v>2.9400000000000004</v>
      </c>
      <c r="F84" s="146" t="s">
        <v>77</v>
      </c>
      <c r="G84" s="91"/>
      <c r="H84" s="1" t="e">
        <f t="shared" si="1"/>
        <v>#VALUE!</v>
      </c>
    </row>
    <row r="85" spans="1:8" ht="15.75" thickTop="1" x14ac:dyDescent="0.25">
      <c r="A85" s="119"/>
      <c r="B85" s="466" t="s">
        <v>84</v>
      </c>
      <c r="C85" s="474"/>
      <c r="D85" s="76" t="s">
        <v>10</v>
      </c>
      <c r="E85" s="31">
        <v>3.54</v>
      </c>
      <c r="F85" s="60">
        <v>9</v>
      </c>
      <c r="G85" s="91"/>
      <c r="H85" s="1">
        <f t="shared" si="1"/>
        <v>0.45</v>
      </c>
    </row>
    <row r="86" spans="1:8" x14ac:dyDescent="0.25">
      <c r="A86" s="119"/>
      <c r="B86" s="468"/>
      <c r="C86" s="475"/>
      <c r="D86" s="76" t="s">
        <v>11</v>
      </c>
      <c r="E86" s="31">
        <v>4.1400000000000006</v>
      </c>
      <c r="F86" s="60">
        <v>6</v>
      </c>
      <c r="G86" s="91"/>
      <c r="H86" s="1">
        <f t="shared" si="1"/>
        <v>0.30000000000000004</v>
      </c>
    </row>
    <row r="87" spans="1:8" x14ac:dyDescent="0.25">
      <c r="A87" s="119"/>
      <c r="B87" s="468"/>
      <c r="C87" s="475"/>
      <c r="D87" s="76" t="s">
        <v>12</v>
      </c>
      <c r="E87" s="31">
        <v>4.74</v>
      </c>
      <c r="F87" s="60">
        <v>93</v>
      </c>
      <c r="G87" s="91"/>
      <c r="H87" s="1">
        <f t="shared" si="1"/>
        <v>4.6500000000000004</v>
      </c>
    </row>
    <row r="88" spans="1:8" ht="15.75" thickBot="1" x14ac:dyDescent="0.3">
      <c r="A88" s="119"/>
      <c r="B88" s="468"/>
      <c r="C88" s="475"/>
      <c r="D88" s="77" t="s">
        <v>17</v>
      </c>
      <c r="E88" s="32">
        <v>5.4</v>
      </c>
      <c r="F88" s="135">
        <v>1758</v>
      </c>
      <c r="H88" s="1">
        <f t="shared" si="1"/>
        <v>87.9</v>
      </c>
    </row>
    <row r="89" spans="1:8" x14ac:dyDescent="0.25">
      <c r="A89" s="119"/>
      <c r="B89" s="51"/>
      <c r="C89" s="52"/>
      <c r="D89" s="40"/>
      <c r="E89" s="38"/>
      <c r="F89" s="134"/>
      <c r="H89" s="1">
        <f t="shared" si="1"/>
        <v>0</v>
      </c>
    </row>
    <row r="90" spans="1:8" ht="16.5" thickBot="1" x14ac:dyDescent="0.3">
      <c r="A90" s="119"/>
      <c r="B90" s="110" t="s">
        <v>32</v>
      </c>
      <c r="C90" s="46" t="s">
        <v>33</v>
      </c>
      <c r="D90" s="75" t="s">
        <v>9</v>
      </c>
      <c r="E90" s="33">
        <v>2.9400000000000004</v>
      </c>
      <c r="F90" s="61">
        <v>34</v>
      </c>
      <c r="G90" s="91"/>
      <c r="H90" s="1">
        <f t="shared" si="1"/>
        <v>1.7000000000000002</v>
      </c>
    </row>
    <row r="91" spans="1:8" ht="15.75" thickTop="1" x14ac:dyDescent="0.25">
      <c r="A91" s="119"/>
      <c r="B91" s="466" t="s">
        <v>85</v>
      </c>
      <c r="C91" s="474"/>
      <c r="D91" s="71" t="s">
        <v>10</v>
      </c>
      <c r="E91" s="34">
        <v>3.54</v>
      </c>
      <c r="F91" s="61">
        <v>446</v>
      </c>
      <c r="G91" s="91"/>
      <c r="H91" s="1">
        <f t="shared" si="1"/>
        <v>22.3</v>
      </c>
    </row>
    <row r="92" spans="1:8" x14ac:dyDescent="0.25">
      <c r="A92" s="119"/>
      <c r="B92" s="468"/>
      <c r="C92" s="475"/>
      <c r="D92" s="71" t="s">
        <v>11</v>
      </c>
      <c r="E92" s="34">
        <v>4.1400000000000006</v>
      </c>
      <c r="F92" s="61">
        <v>869</v>
      </c>
      <c r="G92" s="91"/>
      <c r="H92" s="1">
        <f t="shared" si="1"/>
        <v>43.45</v>
      </c>
    </row>
    <row r="93" spans="1:8" x14ac:dyDescent="0.25">
      <c r="A93" s="119"/>
      <c r="B93" s="468"/>
      <c r="C93" s="475"/>
      <c r="D93" s="71" t="s">
        <v>12</v>
      </c>
      <c r="E93" s="34">
        <v>4.74</v>
      </c>
      <c r="F93" s="57">
        <v>149</v>
      </c>
      <c r="H93" s="1">
        <f t="shared" si="1"/>
        <v>7.45</v>
      </c>
    </row>
    <row r="94" spans="1:8" x14ac:dyDescent="0.25">
      <c r="A94" s="119"/>
      <c r="B94" s="468"/>
      <c r="C94" s="475"/>
      <c r="D94" s="72" t="s">
        <v>17</v>
      </c>
      <c r="E94" s="35">
        <v>5.4</v>
      </c>
      <c r="F94" s="61">
        <v>515</v>
      </c>
      <c r="G94" s="91"/>
      <c r="H94" s="1">
        <f t="shared" si="1"/>
        <v>25.75</v>
      </c>
    </row>
    <row r="95" spans="1:8" ht="15.75" thickBot="1" x14ac:dyDescent="0.3">
      <c r="A95" s="119"/>
      <c r="B95" s="51"/>
      <c r="C95" s="52"/>
      <c r="D95" s="40"/>
      <c r="E95" s="38"/>
      <c r="F95" s="134"/>
      <c r="H95" s="1">
        <f t="shared" si="1"/>
        <v>0</v>
      </c>
    </row>
    <row r="96" spans="1:8" ht="16.5" thickBot="1" x14ac:dyDescent="0.3">
      <c r="A96" s="119"/>
      <c r="B96" s="113" t="s">
        <v>34</v>
      </c>
      <c r="C96" s="68" t="s">
        <v>35</v>
      </c>
      <c r="D96" s="73" t="s">
        <v>9</v>
      </c>
      <c r="E96" s="30">
        <v>2.9400000000000004</v>
      </c>
      <c r="F96" s="146">
        <v>252</v>
      </c>
      <c r="G96" s="91"/>
      <c r="H96" s="1">
        <f t="shared" si="1"/>
        <v>12.600000000000001</v>
      </c>
    </row>
    <row r="97" spans="1:8" ht="15.75" thickTop="1" x14ac:dyDescent="0.25">
      <c r="A97" s="119"/>
      <c r="B97" s="466" t="s">
        <v>86</v>
      </c>
      <c r="C97" s="467"/>
      <c r="D97" s="27" t="s">
        <v>10</v>
      </c>
      <c r="E97" s="31">
        <v>3.54</v>
      </c>
      <c r="F97" s="60">
        <v>480</v>
      </c>
      <c r="H97" s="1">
        <f t="shared" si="1"/>
        <v>24</v>
      </c>
    </row>
    <row r="98" spans="1:8" x14ac:dyDescent="0.25">
      <c r="A98" s="119"/>
      <c r="B98" s="468"/>
      <c r="C98" s="469"/>
      <c r="D98" s="27" t="s">
        <v>11</v>
      </c>
      <c r="E98" s="31">
        <v>4.1400000000000006</v>
      </c>
      <c r="F98" s="60">
        <v>437</v>
      </c>
      <c r="H98" s="1">
        <f t="shared" si="1"/>
        <v>21.85</v>
      </c>
    </row>
    <row r="99" spans="1:8" x14ac:dyDescent="0.25">
      <c r="A99" s="119"/>
      <c r="B99" s="468"/>
      <c r="C99" s="469"/>
      <c r="D99" s="27" t="s">
        <v>12</v>
      </c>
      <c r="E99" s="31">
        <v>4.74</v>
      </c>
      <c r="F99" s="60">
        <v>112</v>
      </c>
      <c r="H99" s="1">
        <f t="shared" si="1"/>
        <v>5.6000000000000005</v>
      </c>
    </row>
    <row r="100" spans="1:8" ht="15.75" thickBot="1" x14ac:dyDescent="0.3">
      <c r="A100" s="119"/>
      <c r="B100" s="468"/>
      <c r="C100" s="469"/>
      <c r="D100" s="70" t="s">
        <v>17</v>
      </c>
      <c r="E100" s="32">
        <v>5.4</v>
      </c>
      <c r="F100" s="63">
        <v>6</v>
      </c>
      <c r="H100" s="1">
        <f t="shared" si="1"/>
        <v>0.30000000000000004</v>
      </c>
    </row>
    <row r="101" spans="1:8" x14ac:dyDescent="0.25">
      <c r="A101" s="106"/>
      <c r="B101" s="51"/>
      <c r="C101" s="52"/>
      <c r="D101" s="40"/>
      <c r="E101" s="38"/>
      <c r="F101" s="134"/>
      <c r="H101" s="1">
        <f t="shared" si="1"/>
        <v>0</v>
      </c>
    </row>
    <row r="102" spans="1:8" x14ac:dyDescent="0.25">
      <c r="A102" s="106"/>
      <c r="B102" s="147"/>
      <c r="C102" s="148"/>
      <c r="D102" s="114"/>
      <c r="E102" s="38"/>
      <c r="F102" s="149"/>
      <c r="H102" s="1">
        <f t="shared" si="1"/>
        <v>0</v>
      </c>
    </row>
    <row r="103" spans="1:8" x14ac:dyDescent="0.25">
      <c r="A103" s="91"/>
      <c r="B103" s="150"/>
      <c r="C103" s="150"/>
      <c r="D103" s="116"/>
      <c r="E103" s="118"/>
      <c r="F103" s="117"/>
      <c r="H103" s="1">
        <f t="shared" si="1"/>
        <v>0</v>
      </c>
    </row>
    <row r="104" spans="1:8" x14ac:dyDescent="0.25">
      <c r="A104" s="91"/>
      <c r="B104" s="150"/>
      <c r="C104" s="150"/>
      <c r="D104" s="116"/>
      <c r="E104" s="118"/>
      <c r="F104" s="117"/>
      <c r="H104" s="1">
        <f t="shared" si="1"/>
        <v>0</v>
      </c>
    </row>
    <row r="105" spans="1:8" x14ac:dyDescent="0.25">
      <c r="A105" s="91"/>
      <c r="B105" s="150"/>
      <c r="C105" s="150"/>
      <c r="D105" s="116"/>
      <c r="E105" s="118"/>
      <c r="F105" s="117"/>
      <c r="H105" s="1">
        <f t="shared" si="1"/>
        <v>0</v>
      </c>
    </row>
    <row r="106" spans="1:8" x14ac:dyDescent="0.25">
      <c r="A106" s="91"/>
      <c r="B106" s="150"/>
      <c r="C106" s="150"/>
      <c r="D106" s="116"/>
      <c r="E106" s="118"/>
      <c r="F106" s="117"/>
      <c r="H106" s="1">
        <f t="shared" si="1"/>
        <v>0</v>
      </c>
    </row>
    <row r="107" spans="1:8" x14ac:dyDescent="0.25">
      <c r="A107" s="91"/>
      <c r="B107" s="150"/>
      <c r="C107" s="150"/>
      <c r="D107" s="116"/>
      <c r="E107" s="118"/>
      <c r="F107" s="117"/>
      <c r="H107" s="1">
        <f t="shared" si="1"/>
        <v>0</v>
      </c>
    </row>
    <row r="108" spans="1:8" ht="15.75" thickBot="1" x14ac:dyDescent="0.3">
      <c r="A108" s="91"/>
      <c r="B108" s="151"/>
      <c r="C108" s="150"/>
      <c r="D108" s="116"/>
      <c r="E108" s="118"/>
      <c r="F108" s="117"/>
      <c r="H108" s="1">
        <f t="shared" si="1"/>
        <v>0</v>
      </c>
    </row>
    <row r="109" spans="1:8" ht="17.25" thickTop="1" thickBot="1" x14ac:dyDescent="0.3">
      <c r="A109" s="119"/>
      <c r="B109" s="156" t="s">
        <v>36</v>
      </c>
      <c r="C109" s="152" t="s">
        <v>37</v>
      </c>
      <c r="D109" s="153" t="s">
        <v>9</v>
      </c>
      <c r="E109" s="154">
        <v>2.9400000000000004</v>
      </c>
      <c r="F109" s="142">
        <v>42</v>
      </c>
      <c r="G109" s="91"/>
      <c r="H109" s="1">
        <f t="shared" si="1"/>
        <v>2.1</v>
      </c>
    </row>
    <row r="110" spans="1:8" ht="15.75" thickTop="1" x14ac:dyDescent="0.25">
      <c r="A110" s="119"/>
      <c r="B110" s="470" t="s">
        <v>119</v>
      </c>
      <c r="C110" s="467"/>
      <c r="D110" s="69" t="s">
        <v>10</v>
      </c>
      <c r="E110" s="34">
        <v>3.54</v>
      </c>
      <c r="F110" s="57">
        <v>119</v>
      </c>
      <c r="H110" s="1">
        <f t="shared" si="1"/>
        <v>5.95</v>
      </c>
    </row>
    <row r="111" spans="1:8" x14ac:dyDescent="0.25">
      <c r="A111" s="119"/>
      <c r="B111" s="471"/>
      <c r="C111" s="469"/>
      <c r="D111" s="69" t="s">
        <v>11</v>
      </c>
      <c r="E111" s="34">
        <v>4.1400000000000006</v>
      </c>
      <c r="F111" s="61">
        <v>182</v>
      </c>
      <c r="G111" s="91"/>
      <c r="H111" s="1">
        <f t="shared" si="1"/>
        <v>9.1</v>
      </c>
    </row>
    <row r="112" spans="1:8" x14ac:dyDescent="0.25">
      <c r="A112" s="119"/>
      <c r="B112" s="471"/>
      <c r="C112" s="469"/>
      <c r="D112" s="69" t="s">
        <v>12</v>
      </c>
      <c r="E112" s="34">
        <v>4.74</v>
      </c>
      <c r="F112" s="57">
        <v>147</v>
      </c>
      <c r="H112" s="1">
        <f t="shared" si="1"/>
        <v>7.3500000000000005</v>
      </c>
    </row>
    <row r="113" spans="1:8" ht="15.75" thickBot="1" x14ac:dyDescent="0.3">
      <c r="A113" s="119"/>
      <c r="B113" s="472"/>
      <c r="C113" s="473"/>
      <c r="D113" s="157" t="s">
        <v>17</v>
      </c>
      <c r="E113" s="158">
        <v>5.4</v>
      </c>
      <c r="F113" s="155">
        <v>38</v>
      </c>
      <c r="G113" s="91"/>
      <c r="H113" s="1">
        <f t="shared" si="1"/>
        <v>1.9000000000000001</v>
      </c>
    </row>
    <row r="114" spans="1:8" ht="15.75" thickTop="1" x14ac:dyDescent="0.25">
      <c r="B114" s="67"/>
      <c r="C114" s="67"/>
      <c r="D114" s="66"/>
      <c r="E114" s="65"/>
      <c r="F114" s="64"/>
    </row>
    <row r="115" spans="1:8" x14ac:dyDescent="0.25">
      <c r="B115" s="5"/>
      <c r="C115" s="5"/>
      <c r="D115" s="6"/>
      <c r="E115" s="7"/>
      <c r="F115" s="11"/>
    </row>
    <row r="116" spans="1:8" ht="19.5" thickBot="1" x14ac:dyDescent="0.35">
      <c r="B116" s="462" t="s">
        <v>41</v>
      </c>
      <c r="C116" s="462"/>
      <c r="D116" s="462"/>
      <c r="E116" s="462"/>
      <c r="F116" s="462"/>
    </row>
    <row r="117" spans="1:8" ht="22.5" thickTop="1" thickBot="1" x14ac:dyDescent="0.4">
      <c r="A117" s="119"/>
      <c r="B117" s="185" t="s">
        <v>42</v>
      </c>
      <c r="C117" s="177" t="s">
        <v>43</v>
      </c>
      <c r="D117" s="178" t="s">
        <v>44</v>
      </c>
      <c r="E117" s="178" t="s">
        <v>5</v>
      </c>
      <c r="F117" s="194" t="s">
        <v>45</v>
      </c>
    </row>
    <row r="118" spans="1:8" ht="16.5" thickBot="1" x14ac:dyDescent="0.3">
      <c r="A118" s="119"/>
      <c r="B118" s="186" t="s">
        <v>13</v>
      </c>
      <c r="C118" s="95" t="s">
        <v>46</v>
      </c>
      <c r="D118" s="3" t="s">
        <v>47</v>
      </c>
      <c r="E118" s="4">
        <v>2.1</v>
      </c>
      <c r="F118" s="191">
        <v>1000</v>
      </c>
    </row>
    <row r="119" spans="1:8" ht="16.5" thickBot="1" x14ac:dyDescent="0.3">
      <c r="A119" s="119"/>
      <c r="B119" s="187" t="s">
        <v>48</v>
      </c>
      <c r="C119" s="96" t="s">
        <v>49</v>
      </c>
      <c r="D119" s="53" t="s">
        <v>50</v>
      </c>
      <c r="E119" s="93">
        <v>2.7</v>
      </c>
      <c r="F119" s="136">
        <v>500</v>
      </c>
    </row>
    <row r="120" spans="1:8" ht="16.5" thickBot="1" x14ac:dyDescent="0.3">
      <c r="A120" s="119"/>
      <c r="B120" s="188" t="s">
        <v>51</v>
      </c>
      <c r="C120" s="97" t="s">
        <v>29</v>
      </c>
      <c r="D120" s="3" t="s">
        <v>47</v>
      </c>
      <c r="E120" s="4">
        <v>2.1</v>
      </c>
      <c r="F120" s="192">
        <v>1500</v>
      </c>
    </row>
    <row r="121" spans="1:8" ht="16.5" thickBot="1" x14ac:dyDescent="0.3">
      <c r="A121" s="119"/>
      <c r="B121" s="187" t="s">
        <v>52</v>
      </c>
      <c r="C121" s="96" t="s">
        <v>53</v>
      </c>
      <c r="D121" s="53" t="s">
        <v>47</v>
      </c>
      <c r="E121" s="93">
        <v>2.1</v>
      </c>
      <c r="F121" s="136">
        <v>1500</v>
      </c>
    </row>
    <row r="122" spans="1:8" ht="16.5" thickBot="1" x14ac:dyDescent="0.3">
      <c r="A122" s="119"/>
      <c r="B122" s="189" t="s">
        <v>54</v>
      </c>
      <c r="C122" s="190" t="s">
        <v>33</v>
      </c>
      <c r="D122" s="182" t="s">
        <v>47</v>
      </c>
      <c r="E122" s="183">
        <v>2.1</v>
      </c>
      <c r="F122" s="193">
        <v>1500</v>
      </c>
    </row>
    <row r="123" spans="1:8" ht="15.75" thickTop="1" x14ac:dyDescent="0.25"/>
    <row r="124" spans="1:8" ht="19.5" thickBot="1" x14ac:dyDescent="0.35">
      <c r="B124" s="461" t="s">
        <v>113</v>
      </c>
      <c r="C124" s="461"/>
      <c r="D124" s="461"/>
      <c r="E124" s="461"/>
      <c r="F124" s="461"/>
    </row>
    <row r="125" spans="1:8" ht="22.5" thickTop="1" thickBot="1" x14ac:dyDescent="0.4">
      <c r="A125" s="119"/>
      <c r="B125" s="185" t="s">
        <v>55</v>
      </c>
      <c r="C125" s="177" t="s">
        <v>56</v>
      </c>
      <c r="D125" s="178" t="s">
        <v>57</v>
      </c>
      <c r="E125" s="178" t="s">
        <v>5</v>
      </c>
      <c r="F125" s="179" t="s">
        <v>45</v>
      </c>
    </row>
    <row r="126" spans="1:8" ht="16.5" thickBot="1" x14ac:dyDescent="0.3">
      <c r="A126" s="119"/>
      <c r="B126" s="186" t="s">
        <v>58</v>
      </c>
      <c r="C126" s="95" t="s">
        <v>59</v>
      </c>
      <c r="D126" s="3" t="s">
        <v>60</v>
      </c>
      <c r="E126" s="4">
        <v>2.1</v>
      </c>
      <c r="F126" s="180">
        <v>500</v>
      </c>
    </row>
    <row r="127" spans="1:8" ht="16.5" thickBot="1" x14ac:dyDescent="0.3">
      <c r="A127" s="119"/>
      <c r="B127" s="187" t="s">
        <v>58</v>
      </c>
      <c r="C127" s="96" t="s">
        <v>88</v>
      </c>
      <c r="D127" s="53" t="s">
        <v>60</v>
      </c>
      <c r="E127" s="93">
        <v>2.1</v>
      </c>
      <c r="F127" s="168">
        <v>500</v>
      </c>
    </row>
    <row r="128" spans="1:8" ht="16.5" thickBot="1" x14ac:dyDescent="0.3">
      <c r="A128" s="119"/>
      <c r="B128" s="111" t="s">
        <v>61</v>
      </c>
      <c r="C128" s="181" t="s">
        <v>59</v>
      </c>
      <c r="D128" s="182" t="s">
        <v>62</v>
      </c>
      <c r="E128" s="183">
        <v>3.6</v>
      </c>
      <c r="F128" s="184" t="s">
        <v>87</v>
      </c>
    </row>
    <row r="129" spans="1:9" ht="15.75" thickTop="1" x14ac:dyDescent="0.25">
      <c r="B129" s="5"/>
      <c r="C129" s="5"/>
      <c r="D129" s="6"/>
      <c r="E129" s="7"/>
      <c r="F129" s="8"/>
    </row>
    <row r="130" spans="1:9" ht="19.5" thickBot="1" x14ac:dyDescent="0.35">
      <c r="B130" s="461" t="s">
        <v>114</v>
      </c>
      <c r="C130" s="461"/>
      <c r="D130" s="461"/>
      <c r="E130" s="461"/>
      <c r="F130" s="461"/>
    </row>
    <row r="131" spans="1:9" ht="22.5" thickTop="1" thickBot="1" x14ac:dyDescent="0.4">
      <c r="A131" s="119"/>
      <c r="B131" s="173" t="s">
        <v>42</v>
      </c>
      <c r="C131" s="174" t="s">
        <v>43</v>
      </c>
      <c r="D131" s="175" t="s">
        <v>44</v>
      </c>
      <c r="E131" s="175" t="s">
        <v>5</v>
      </c>
      <c r="F131" s="176" t="s">
        <v>45</v>
      </c>
    </row>
    <row r="132" spans="1:9" ht="15.75" thickBot="1" x14ac:dyDescent="0.3">
      <c r="A132" s="119"/>
      <c r="B132" s="159" t="s">
        <v>91</v>
      </c>
      <c r="C132" s="2" t="s">
        <v>99</v>
      </c>
      <c r="D132" s="9" t="s">
        <v>100</v>
      </c>
      <c r="E132" s="10">
        <v>15</v>
      </c>
      <c r="F132" s="167">
        <v>10</v>
      </c>
    </row>
    <row r="133" spans="1:9" ht="15.75" thickBot="1" x14ac:dyDescent="0.3">
      <c r="A133" s="119"/>
      <c r="B133" s="160" t="s">
        <v>48</v>
      </c>
      <c r="C133" s="98" t="s">
        <v>49</v>
      </c>
      <c r="D133" s="53" t="s">
        <v>100</v>
      </c>
      <c r="E133" s="103">
        <v>15</v>
      </c>
      <c r="F133" s="168">
        <v>20</v>
      </c>
    </row>
    <row r="134" spans="1:9" ht="15.75" thickBot="1" x14ac:dyDescent="0.3">
      <c r="A134" s="119"/>
      <c r="B134" s="159" t="s">
        <v>92</v>
      </c>
      <c r="C134" s="2" t="s">
        <v>19</v>
      </c>
      <c r="D134" s="3" t="s">
        <v>60</v>
      </c>
      <c r="E134" s="10">
        <v>15</v>
      </c>
      <c r="F134" s="169">
        <v>6</v>
      </c>
    </row>
    <row r="135" spans="1:9" ht="15.75" thickBot="1" x14ac:dyDescent="0.3">
      <c r="A135" s="119"/>
      <c r="B135" s="161" t="s">
        <v>93</v>
      </c>
      <c r="C135" s="99" t="s">
        <v>21</v>
      </c>
      <c r="D135" s="100" t="s">
        <v>101</v>
      </c>
      <c r="E135" s="103">
        <v>15</v>
      </c>
      <c r="F135" s="170">
        <v>3</v>
      </c>
    </row>
    <row r="136" spans="1:9" ht="15.75" thickBot="1" x14ac:dyDescent="0.3">
      <c r="A136" s="119"/>
      <c r="B136" s="162" t="s">
        <v>22</v>
      </c>
      <c r="C136" s="101" t="s">
        <v>98</v>
      </c>
      <c r="D136" s="102" t="s">
        <v>97</v>
      </c>
      <c r="E136" s="10">
        <v>15</v>
      </c>
      <c r="F136" s="171">
        <v>15</v>
      </c>
    </row>
    <row r="137" spans="1:9" ht="15.75" thickBot="1" x14ac:dyDescent="0.3">
      <c r="A137" s="119"/>
      <c r="B137" s="161" t="s">
        <v>94</v>
      </c>
      <c r="C137" s="99" t="s">
        <v>110</v>
      </c>
      <c r="D137" s="100" t="s">
        <v>10</v>
      </c>
      <c r="E137" s="103">
        <v>15</v>
      </c>
      <c r="F137" s="170">
        <v>16</v>
      </c>
      <c r="I137" s="91"/>
    </row>
    <row r="138" spans="1:9" ht="15.75" thickBot="1" x14ac:dyDescent="0.3">
      <c r="A138" s="119"/>
      <c r="B138" s="162" t="s">
        <v>95</v>
      </c>
      <c r="C138" s="101" t="s">
        <v>27</v>
      </c>
      <c r="D138" s="102" t="s">
        <v>100</v>
      </c>
      <c r="E138" s="10">
        <v>15</v>
      </c>
      <c r="F138" s="171">
        <v>12</v>
      </c>
      <c r="I138" s="91"/>
    </row>
    <row r="139" spans="1:9" ht="15.75" thickBot="1" x14ac:dyDescent="0.3">
      <c r="A139" s="119"/>
      <c r="B139" s="161" t="s">
        <v>90</v>
      </c>
      <c r="C139" s="99" t="s">
        <v>109</v>
      </c>
      <c r="D139" s="100" t="s">
        <v>11</v>
      </c>
      <c r="E139" s="103">
        <v>15</v>
      </c>
      <c r="F139" s="170">
        <v>20</v>
      </c>
      <c r="I139" s="91"/>
    </row>
    <row r="140" spans="1:9" ht="15.75" thickBot="1" x14ac:dyDescent="0.3">
      <c r="A140" s="119"/>
      <c r="B140" s="162" t="s">
        <v>25</v>
      </c>
      <c r="C140" s="101" t="s">
        <v>26</v>
      </c>
      <c r="D140" s="102" t="s">
        <v>97</v>
      </c>
      <c r="E140" s="10">
        <v>15</v>
      </c>
      <c r="F140" s="171">
        <v>12</v>
      </c>
      <c r="I140" s="91"/>
    </row>
    <row r="141" spans="1:9" ht="15.75" thickBot="1" x14ac:dyDescent="0.3">
      <c r="A141" s="119"/>
      <c r="B141" s="161" t="s">
        <v>54</v>
      </c>
      <c r="C141" s="99" t="s">
        <v>33</v>
      </c>
      <c r="D141" s="100" t="s">
        <v>10</v>
      </c>
      <c r="E141" s="103">
        <v>15</v>
      </c>
      <c r="F141" s="170">
        <v>15</v>
      </c>
      <c r="I141" s="91"/>
    </row>
    <row r="142" spans="1:9" ht="15.75" thickBot="1" x14ac:dyDescent="0.3">
      <c r="A142" s="119"/>
      <c r="B142" s="162" t="s">
        <v>64</v>
      </c>
      <c r="C142" s="101" t="s">
        <v>37</v>
      </c>
      <c r="D142" s="102" t="s">
        <v>10</v>
      </c>
      <c r="E142" s="10">
        <v>15</v>
      </c>
      <c r="F142" s="171">
        <v>4</v>
      </c>
      <c r="I142" s="91"/>
    </row>
    <row r="143" spans="1:9" ht="15.75" thickBot="1" x14ac:dyDescent="0.3">
      <c r="A143" s="119"/>
      <c r="B143" s="161" t="s">
        <v>38</v>
      </c>
      <c r="C143" s="99" t="s">
        <v>39</v>
      </c>
      <c r="D143" s="100" t="s">
        <v>11</v>
      </c>
      <c r="E143" s="103">
        <v>15</v>
      </c>
      <c r="F143" s="170">
        <v>4</v>
      </c>
      <c r="I143" s="91"/>
    </row>
    <row r="144" spans="1:9" ht="15.75" thickBot="1" x14ac:dyDescent="0.3">
      <c r="A144" s="119"/>
      <c r="B144" s="163" t="s">
        <v>96</v>
      </c>
      <c r="C144" s="164" t="s">
        <v>40</v>
      </c>
      <c r="D144" s="165" t="s">
        <v>97</v>
      </c>
      <c r="E144" s="166">
        <v>15</v>
      </c>
      <c r="F144" s="172">
        <v>10</v>
      </c>
    </row>
    <row r="145" spans="1:6" ht="15.75" thickTop="1" x14ac:dyDescent="0.25">
      <c r="B145" s="91"/>
    </row>
    <row r="146" spans="1:6" x14ac:dyDescent="0.25">
      <c r="B146" s="91"/>
    </row>
    <row r="147" spans="1:6" x14ac:dyDescent="0.25">
      <c r="B147" s="91"/>
    </row>
    <row r="148" spans="1:6" x14ac:dyDescent="0.25">
      <c r="B148" s="91"/>
    </row>
    <row r="149" spans="1:6" x14ac:dyDescent="0.25">
      <c r="B149" s="91"/>
    </row>
    <row r="150" spans="1:6" x14ac:dyDescent="0.25">
      <c r="B150" s="91"/>
    </row>
    <row r="151" spans="1:6" ht="19.5" thickBot="1" x14ac:dyDescent="0.35">
      <c r="B151" s="461" t="s">
        <v>115</v>
      </c>
      <c r="C151" s="461"/>
      <c r="D151" s="461"/>
      <c r="E151" s="461"/>
      <c r="F151" s="461"/>
    </row>
    <row r="152" spans="1:6" ht="22.5" thickTop="1" thickBot="1" x14ac:dyDescent="0.4">
      <c r="A152" s="119"/>
      <c r="B152" s="173" t="s">
        <v>42</v>
      </c>
      <c r="C152" s="174" t="s">
        <v>43</v>
      </c>
      <c r="D152" s="175" t="s">
        <v>44</v>
      </c>
      <c r="E152" s="175" t="s">
        <v>5</v>
      </c>
      <c r="F152" s="176" t="s">
        <v>45</v>
      </c>
    </row>
    <row r="153" spans="1:6" ht="15.75" thickBot="1" x14ac:dyDescent="0.3">
      <c r="A153" s="119"/>
      <c r="B153" s="159" t="s">
        <v>89</v>
      </c>
      <c r="C153" s="2" t="s">
        <v>107</v>
      </c>
      <c r="D153" s="9" t="s">
        <v>102</v>
      </c>
      <c r="E153" s="10">
        <v>15</v>
      </c>
      <c r="F153" s="167">
        <v>68</v>
      </c>
    </row>
    <row r="154" spans="1:6" ht="15.75" thickBot="1" x14ac:dyDescent="0.3">
      <c r="A154" s="119"/>
      <c r="B154" s="195" t="s">
        <v>90</v>
      </c>
      <c r="C154" s="98" t="s">
        <v>108</v>
      </c>
      <c r="D154" s="53" t="s">
        <v>97</v>
      </c>
      <c r="E154" s="93">
        <v>15</v>
      </c>
      <c r="F154" s="168">
        <v>88</v>
      </c>
    </row>
    <row r="155" spans="1:6" ht="15.75" thickBot="1" x14ac:dyDescent="0.3">
      <c r="A155" s="119"/>
      <c r="B155" s="159" t="s">
        <v>103</v>
      </c>
      <c r="C155" s="2" t="s">
        <v>105</v>
      </c>
      <c r="D155" s="3" t="s">
        <v>10</v>
      </c>
      <c r="E155" s="4">
        <v>15</v>
      </c>
      <c r="F155" s="169">
        <v>50</v>
      </c>
    </row>
    <row r="156" spans="1:6" ht="15.75" thickBot="1" x14ac:dyDescent="0.3">
      <c r="A156" s="119"/>
      <c r="B156" s="196" t="s">
        <v>104</v>
      </c>
      <c r="C156" s="92" t="s">
        <v>106</v>
      </c>
      <c r="D156" s="53" t="s">
        <v>9</v>
      </c>
      <c r="E156" s="93">
        <v>15</v>
      </c>
      <c r="F156" s="168">
        <v>45</v>
      </c>
    </row>
    <row r="157" spans="1:6" ht="15.75" thickBot="1" x14ac:dyDescent="0.3">
      <c r="A157" s="119"/>
      <c r="B157" s="197"/>
      <c r="C157" s="198"/>
      <c r="D157" s="182"/>
      <c r="E157" s="183"/>
      <c r="F157" s="184"/>
    </row>
    <row r="158" spans="1:6" ht="15.75" thickTop="1" x14ac:dyDescent="0.25">
      <c r="B158" s="5"/>
      <c r="C158" s="5"/>
      <c r="D158" s="6"/>
      <c r="E158" s="7"/>
      <c r="F158" s="8"/>
    </row>
    <row r="159" spans="1:6" x14ac:dyDescent="0.25">
      <c r="B159" s="5"/>
      <c r="C159" s="5"/>
      <c r="D159" s="6"/>
      <c r="E159" s="7"/>
      <c r="F159" s="8"/>
    </row>
    <row r="160" spans="1:6" ht="18.75" x14ac:dyDescent="0.3">
      <c r="B160" s="94"/>
      <c r="C160" s="94"/>
      <c r="D160" s="94"/>
      <c r="E160" s="94"/>
      <c r="F160" s="94"/>
    </row>
    <row r="161" spans="2:6" x14ac:dyDescent="0.25">
      <c r="B161" s="464" t="s">
        <v>116</v>
      </c>
      <c r="C161" s="464"/>
      <c r="D161" s="464"/>
      <c r="E161" s="464"/>
      <c r="F161" s="464"/>
    </row>
    <row r="162" spans="2:6" x14ac:dyDescent="0.25">
      <c r="B162" s="464"/>
      <c r="C162" s="464"/>
      <c r="D162" s="464"/>
      <c r="E162" s="464"/>
      <c r="F162" s="464"/>
    </row>
    <row r="163" spans="2:6" x14ac:dyDescent="0.25">
      <c r="B163" s="464"/>
      <c r="C163" s="464"/>
      <c r="D163" s="464"/>
      <c r="E163" s="464"/>
      <c r="F163" s="464"/>
    </row>
    <row r="165" spans="2:6" ht="15.75" x14ac:dyDescent="0.25">
      <c r="B165" s="465" t="s">
        <v>65</v>
      </c>
      <c r="C165" s="465"/>
      <c r="D165" s="465"/>
      <c r="E165" s="465"/>
      <c r="F165" s="465"/>
    </row>
    <row r="166" spans="2:6" ht="15.75" x14ac:dyDescent="0.25">
      <c r="B166" s="104"/>
      <c r="C166" s="104"/>
      <c r="D166" s="105" t="s">
        <v>66</v>
      </c>
      <c r="E166" s="104"/>
      <c r="F166" s="104"/>
    </row>
    <row r="167" spans="2:6" ht="15.75" x14ac:dyDescent="0.25">
      <c r="B167" s="465" t="s">
        <v>67</v>
      </c>
      <c r="C167" s="465"/>
      <c r="D167" s="465"/>
      <c r="E167" s="465"/>
      <c r="F167" s="465"/>
    </row>
    <row r="168" spans="2:6" ht="15.75" x14ac:dyDescent="0.25">
      <c r="B168" s="104"/>
      <c r="C168" s="104"/>
      <c r="D168" s="105" t="s">
        <v>68</v>
      </c>
      <c r="E168" s="104"/>
      <c r="F168" s="104"/>
    </row>
  </sheetData>
  <mergeCells count="27">
    <mergeCell ref="B14:C17"/>
    <mergeCell ref="B1:F1"/>
    <mergeCell ref="B2:F2"/>
    <mergeCell ref="B3:F3"/>
    <mergeCell ref="B4:F4"/>
    <mergeCell ref="B8:C11"/>
    <mergeCell ref="B91:C94"/>
    <mergeCell ref="B20:C23"/>
    <mergeCell ref="B26:C29"/>
    <mergeCell ref="B32:C34"/>
    <mergeCell ref="B37:C40"/>
    <mergeCell ref="B43:C46"/>
    <mergeCell ref="B52:C55"/>
    <mergeCell ref="B61:C64"/>
    <mergeCell ref="B67:C70"/>
    <mergeCell ref="B73:C76"/>
    <mergeCell ref="B79:C82"/>
    <mergeCell ref="B85:C88"/>
    <mergeCell ref="B161:F163"/>
    <mergeCell ref="B165:F165"/>
    <mergeCell ref="B167:F167"/>
    <mergeCell ref="B97:C100"/>
    <mergeCell ref="B110:C113"/>
    <mergeCell ref="B116:F116"/>
    <mergeCell ref="B124:F124"/>
    <mergeCell ref="B130:F130"/>
    <mergeCell ref="B151:F1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N19" sqref="N19"/>
    </sheetView>
  </sheetViews>
  <sheetFormatPr defaultRowHeight="15" x14ac:dyDescent="0.25"/>
  <cols>
    <col min="1" max="1" width="18.140625" customWidth="1"/>
  </cols>
  <sheetData>
    <row r="1" spans="1:10" s="1" customFormat="1" ht="16.5" thickBot="1" x14ac:dyDescent="0.3">
      <c r="A1" s="1" t="s">
        <v>184</v>
      </c>
      <c r="D1" s="212" t="s">
        <v>136</v>
      </c>
      <c r="E1" s="211" t="s">
        <v>137</v>
      </c>
      <c r="H1" s="202" t="s">
        <v>142</v>
      </c>
      <c r="I1" s="203" t="s">
        <v>143</v>
      </c>
    </row>
    <row r="2" spans="1:10" ht="15" customHeight="1" x14ac:dyDescent="0.25">
      <c r="A2" s="430" t="s">
        <v>141</v>
      </c>
      <c r="B2" s="431"/>
      <c r="D2" s="430" t="s">
        <v>138</v>
      </c>
      <c r="E2" s="431"/>
      <c r="H2" s="430" t="s">
        <v>181</v>
      </c>
      <c r="I2" s="431"/>
    </row>
    <row r="3" spans="1:10" x14ac:dyDescent="0.25">
      <c r="A3" s="432"/>
      <c r="B3" s="433"/>
      <c r="D3" s="432"/>
      <c r="E3" s="433"/>
      <c r="H3" s="432"/>
      <c r="I3" s="433"/>
    </row>
    <row r="4" spans="1:10" x14ac:dyDescent="0.25">
      <c r="A4" s="432"/>
      <c r="B4" s="433"/>
      <c r="D4" s="432"/>
      <c r="E4" s="433"/>
      <c r="H4" s="432"/>
      <c r="I4" s="433"/>
    </row>
    <row r="5" spans="1:10" ht="15.75" thickBot="1" x14ac:dyDescent="0.3">
      <c r="A5" s="434"/>
      <c r="B5" s="435"/>
      <c r="D5" s="434"/>
      <c r="E5" s="435"/>
      <c r="H5" s="434"/>
      <c r="I5" s="435"/>
    </row>
    <row r="7" spans="1:10" ht="15.75" thickBot="1" x14ac:dyDescent="0.3"/>
    <row r="8" spans="1:10" ht="16.5" thickBot="1" x14ac:dyDescent="0.3">
      <c r="A8" s="202" t="s">
        <v>144</v>
      </c>
      <c r="B8" s="203" t="s">
        <v>145</v>
      </c>
      <c r="E8" s="202" t="s">
        <v>146</v>
      </c>
      <c r="F8" s="203" t="s">
        <v>27</v>
      </c>
      <c r="I8" s="202" t="s">
        <v>148</v>
      </c>
      <c r="J8" s="203" t="s">
        <v>149</v>
      </c>
    </row>
    <row r="9" spans="1:10" x14ac:dyDescent="0.25">
      <c r="A9" s="430" t="s">
        <v>177</v>
      </c>
      <c r="B9" s="431"/>
      <c r="E9" s="430" t="s">
        <v>147</v>
      </c>
      <c r="F9" s="431"/>
      <c r="I9" s="430" t="s">
        <v>150</v>
      </c>
      <c r="J9" s="431"/>
    </row>
    <row r="10" spans="1:10" x14ac:dyDescent="0.25">
      <c r="A10" s="432"/>
      <c r="B10" s="433"/>
      <c r="E10" s="432"/>
      <c r="F10" s="433"/>
      <c r="I10" s="432"/>
      <c r="J10" s="433"/>
    </row>
    <row r="11" spans="1:10" x14ac:dyDescent="0.25">
      <c r="A11" s="432"/>
      <c r="B11" s="433"/>
      <c r="E11" s="432"/>
      <c r="F11" s="433"/>
      <c r="I11" s="432"/>
      <c r="J11" s="433"/>
    </row>
    <row r="12" spans="1:10" ht="15.75" thickBot="1" x14ac:dyDescent="0.3">
      <c r="A12" s="434"/>
      <c r="B12" s="435"/>
      <c r="E12" s="434"/>
      <c r="F12" s="435"/>
      <c r="I12" s="434"/>
      <c r="J12" s="435"/>
    </row>
    <row r="14" spans="1:10" ht="15.75" thickBot="1" x14ac:dyDescent="0.3"/>
    <row r="15" spans="1:10" ht="16.5" thickBot="1" x14ac:dyDescent="0.3">
      <c r="A15" s="202" t="s">
        <v>151</v>
      </c>
      <c r="B15" s="203" t="s">
        <v>152</v>
      </c>
      <c r="E15" s="205" t="s">
        <v>128</v>
      </c>
      <c r="F15" s="203" t="s">
        <v>154</v>
      </c>
      <c r="I15" s="205" t="s">
        <v>126</v>
      </c>
      <c r="J15" s="203" t="s">
        <v>40</v>
      </c>
    </row>
    <row r="16" spans="1:10" x14ac:dyDescent="0.25">
      <c r="A16" s="430" t="s">
        <v>153</v>
      </c>
      <c r="B16" s="431"/>
      <c r="E16" s="430" t="s">
        <v>155</v>
      </c>
      <c r="F16" s="431"/>
      <c r="I16" s="430" t="s">
        <v>127</v>
      </c>
      <c r="J16" s="431"/>
    </row>
    <row r="17" spans="1:10" x14ac:dyDescent="0.25">
      <c r="A17" s="432"/>
      <c r="B17" s="433"/>
      <c r="E17" s="432"/>
      <c r="F17" s="433"/>
      <c r="I17" s="432"/>
      <c r="J17" s="433"/>
    </row>
    <row r="18" spans="1:10" x14ac:dyDescent="0.25">
      <c r="A18" s="432"/>
      <c r="B18" s="433"/>
      <c r="E18" s="432"/>
      <c r="F18" s="433"/>
      <c r="I18" s="432"/>
      <c r="J18" s="433"/>
    </row>
    <row r="19" spans="1:10" ht="15.75" thickBot="1" x14ac:dyDescent="0.3">
      <c r="A19" s="434"/>
      <c r="B19" s="435"/>
      <c r="E19" s="434"/>
      <c r="F19" s="435"/>
      <c r="I19" s="434"/>
      <c r="J19" s="435"/>
    </row>
    <row r="21" spans="1:10" ht="15.75" thickBot="1" x14ac:dyDescent="0.3"/>
    <row r="22" spans="1:10" ht="16.5" thickBot="1" x14ac:dyDescent="0.3">
      <c r="A22" s="206" t="s">
        <v>158</v>
      </c>
      <c r="B22" s="201" t="s">
        <v>159</v>
      </c>
      <c r="E22" s="201" t="s">
        <v>164</v>
      </c>
      <c r="F22" s="201" t="s">
        <v>165</v>
      </c>
      <c r="I22" s="206" t="s">
        <v>123</v>
      </c>
      <c r="J22" s="201" t="s">
        <v>124</v>
      </c>
    </row>
    <row r="23" spans="1:10" x14ac:dyDescent="0.25">
      <c r="A23" s="430" t="s">
        <v>160</v>
      </c>
      <c r="B23" s="431"/>
      <c r="E23" s="430" t="s">
        <v>166</v>
      </c>
      <c r="F23" s="431"/>
      <c r="I23" s="430" t="s">
        <v>125</v>
      </c>
      <c r="J23" s="431"/>
    </row>
    <row r="24" spans="1:10" x14ac:dyDescent="0.25">
      <c r="A24" s="432"/>
      <c r="B24" s="433"/>
      <c r="E24" s="432"/>
      <c r="F24" s="433"/>
      <c r="I24" s="432"/>
      <c r="J24" s="433"/>
    </row>
    <row r="25" spans="1:10" x14ac:dyDescent="0.25">
      <c r="A25" s="432"/>
      <c r="B25" s="433"/>
      <c r="E25" s="432"/>
      <c r="F25" s="433"/>
      <c r="I25" s="432"/>
      <c r="J25" s="433"/>
    </row>
    <row r="26" spans="1:10" ht="15.75" thickBot="1" x14ac:dyDescent="0.3">
      <c r="A26" s="434"/>
      <c r="B26" s="435"/>
      <c r="E26" s="434"/>
      <c r="F26" s="435"/>
      <c r="I26" s="434"/>
      <c r="J26" s="435"/>
    </row>
  </sheetData>
  <mergeCells count="12">
    <mergeCell ref="A2:B5"/>
    <mergeCell ref="D2:E5"/>
    <mergeCell ref="H2:I5"/>
    <mergeCell ref="A9:B12"/>
    <mergeCell ref="E9:F12"/>
    <mergeCell ref="I9:J12"/>
    <mergeCell ref="A23:B26"/>
    <mergeCell ref="E23:F26"/>
    <mergeCell ref="I23:J26"/>
    <mergeCell ref="A16:B19"/>
    <mergeCell ref="E16:F19"/>
    <mergeCell ref="I16:J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G11" sqref="G11"/>
    </sheetView>
  </sheetViews>
  <sheetFormatPr defaultRowHeight="15" x14ac:dyDescent="0.25"/>
  <cols>
    <col min="1" max="1" width="19.7109375" customWidth="1"/>
    <col min="3" max="3" width="12" style="1" customWidth="1"/>
    <col min="4" max="4" width="9.140625" style="279"/>
  </cols>
  <sheetData>
    <row r="1" spans="1:4" s="1" customFormat="1" ht="15.75" thickBot="1" x14ac:dyDescent="0.3">
      <c r="A1" s="292" t="s">
        <v>222</v>
      </c>
      <c r="B1" s="301" t="s">
        <v>223</v>
      </c>
      <c r="C1" s="302" t="s">
        <v>235</v>
      </c>
      <c r="D1" s="305" t="s">
        <v>224</v>
      </c>
    </row>
    <row r="2" spans="1:4" x14ac:dyDescent="0.25">
      <c r="A2" s="291" t="s">
        <v>204</v>
      </c>
      <c r="B2" s="303" t="s">
        <v>9</v>
      </c>
      <c r="C2" s="304">
        <v>70</v>
      </c>
      <c r="D2" s="306"/>
    </row>
    <row r="3" spans="1:4" x14ac:dyDescent="0.25">
      <c r="A3" s="288"/>
      <c r="B3" s="277" t="s">
        <v>10</v>
      </c>
      <c r="C3" s="304">
        <v>103</v>
      </c>
      <c r="D3" s="278"/>
    </row>
    <row r="4" spans="1:4" x14ac:dyDescent="0.25">
      <c r="A4" s="288" t="s">
        <v>205</v>
      </c>
      <c r="B4" s="277" t="s">
        <v>11</v>
      </c>
      <c r="C4" s="298">
        <v>100</v>
      </c>
      <c r="D4" s="278"/>
    </row>
    <row r="5" spans="1:4" x14ac:dyDescent="0.25">
      <c r="A5" s="288" t="s">
        <v>206</v>
      </c>
      <c r="B5" s="277" t="s">
        <v>11</v>
      </c>
      <c r="C5" s="298">
        <v>14</v>
      </c>
      <c r="D5" s="278"/>
    </row>
    <row r="6" spans="1:4" x14ac:dyDescent="0.25">
      <c r="A6" s="288"/>
      <c r="B6" s="277" t="s">
        <v>12</v>
      </c>
      <c r="C6" s="298">
        <v>7</v>
      </c>
      <c r="D6" s="278"/>
    </row>
    <row r="7" spans="1:4" x14ac:dyDescent="0.25">
      <c r="A7" s="288" t="s">
        <v>104</v>
      </c>
      <c r="B7" s="277" t="s">
        <v>9</v>
      </c>
      <c r="C7" s="298">
        <v>40</v>
      </c>
      <c r="D7" s="278">
        <v>3.15</v>
      </c>
    </row>
    <row r="8" spans="1:4" x14ac:dyDescent="0.25">
      <c r="A8" s="288"/>
      <c r="B8" s="277" t="s">
        <v>10</v>
      </c>
      <c r="C8" s="298">
        <v>100</v>
      </c>
      <c r="D8" s="278">
        <v>4</v>
      </c>
    </row>
    <row r="9" spans="1:4" x14ac:dyDescent="0.25">
      <c r="A9" s="288"/>
      <c r="B9" s="277" t="s">
        <v>11</v>
      </c>
      <c r="C9" s="298">
        <v>20</v>
      </c>
      <c r="D9" s="278">
        <v>5.6</v>
      </c>
    </row>
    <row r="10" spans="1:4" x14ac:dyDescent="0.25">
      <c r="A10" s="289" t="s">
        <v>207</v>
      </c>
      <c r="B10" s="277"/>
      <c r="C10" s="298"/>
      <c r="D10" s="278"/>
    </row>
    <row r="11" spans="1:4" x14ac:dyDescent="0.25">
      <c r="A11" s="290" t="s">
        <v>208</v>
      </c>
      <c r="B11" s="299" t="s">
        <v>10</v>
      </c>
      <c r="C11" s="298">
        <v>10</v>
      </c>
      <c r="D11" s="278"/>
    </row>
    <row r="12" spans="1:4" s="1" customFormat="1" x14ac:dyDescent="0.25">
      <c r="A12" s="290" t="s">
        <v>13</v>
      </c>
      <c r="B12" s="277" t="s">
        <v>9</v>
      </c>
      <c r="C12" s="298">
        <v>272</v>
      </c>
      <c r="D12" s="278">
        <v>3.15</v>
      </c>
    </row>
    <row r="13" spans="1:4" s="1" customFormat="1" x14ac:dyDescent="0.25">
      <c r="A13" s="290"/>
      <c r="B13" s="277" t="s">
        <v>10</v>
      </c>
      <c r="C13" s="298">
        <v>420</v>
      </c>
      <c r="D13" s="278">
        <v>3.8</v>
      </c>
    </row>
    <row r="14" spans="1:4" x14ac:dyDescent="0.25">
      <c r="A14" s="293" t="s">
        <v>209</v>
      </c>
      <c r="C14" s="297"/>
    </row>
    <row r="15" spans="1:4" s="1" customFormat="1" x14ac:dyDescent="0.25">
      <c r="A15" s="288" t="s">
        <v>132</v>
      </c>
      <c r="B15" s="277" t="s">
        <v>9</v>
      </c>
      <c r="C15" s="295">
        <v>675</v>
      </c>
      <c r="D15" s="278">
        <v>3.15</v>
      </c>
    </row>
    <row r="16" spans="1:4" s="1" customFormat="1" x14ac:dyDescent="0.25">
      <c r="A16" s="288"/>
      <c r="B16" s="296" t="s">
        <v>10</v>
      </c>
      <c r="C16" s="295">
        <v>508</v>
      </c>
      <c r="D16" s="278">
        <v>3.8</v>
      </c>
    </row>
    <row r="17" spans="1:4" s="1" customFormat="1" x14ac:dyDescent="0.25">
      <c r="A17" s="288"/>
      <c r="B17" s="296" t="s">
        <v>11</v>
      </c>
      <c r="C17" s="295">
        <v>40</v>
      </c>
      <c r="D17" s="278">
        <v>4.4000000000000004</v>
      </c>
    </row>
    <row r="18" spans="1:4" s="1" customFormat="1" x14ac:dyDescent="0.25">
      <c r="A18" s="288" t="s">
        <v>220</v>
      </c>
      <c r="B18" s="296" t="s">
        <v>9</v>
      </c>
      <c r="C18" s="298">
        <v>80</v>
      </c>
      <c r="D18" s="278">
        <v>3.15</v>
      </c>
    </row>
    <row r="19" spans="1:4" s="1" customFormat="1" x14ac:dyDescent="0.25">
      <c r="A19" s="288"/>
      <c r="B19" s="296" t="s">
        <v>10</v>
      </c>
      <c r="C19" s="298">
        <v>10</v>
      </c>
      <c r="D19" s="278">
        <v>3.8</v>
      </c>
    </row>
    <row r="20" spans="1:4" x14ac:dyDescent="0.25">
      <c r="A20" s="288" t="s">
        <v>22</v>
      </c>
      <c r="B20" s="296" t="s">
        <v>120</v>
      </c>
      <c r="C20" s="298">
        <v>500</v>
      </c>
      <c r="D20" s="278">
        <v>5.75</v>
      </c>
    </row>
    <row r="21" spans="1:4" x14ac:dyDescent="0.25">
      <c r="A21" s="288" t="s">
        <v>210</v>
      </c>
      <c r="B21" s="277" t="s">
        <v>9</v>
      </c>
      <c r="C21" s="298">
        <v>65</v>
      </c>
      <c r="D21" s="278">
        <v>3.15</v>
      </c>
    </row>
    <row r="22" spans="1:4" x14ac:dyDescent="0.25">
      <c r="A22" s="288"/>
      <c r="B22" s="277" t="s">
        <v>10</v>
      </c>
      <c r="C22" s="298">
        <v>225</v>
      </c>
      <c r="D22" s="278">
        <v>4.38</v>
      </c>
    </row>
    <row r="23" spans="1:4" x14ac:dyDescent="0.25">
      <c r="A23" s="288" t="s">
        <v>211</v>
      </c>
      <c r="B23" s="296" t="s">
        <v>9</v>
      </c>
      <c r="C23" s="298">
        <v>100</v>
      </c>
      <c r="D23" s="278">
        <v>2.12</v>
      </c>
    </row>
    <row r="24" spans="1:4" x14ac:dyDescent="0.25">
      <c r="A24" s="288" t="s">
        <v>212</v>
      </c>
      <c r="B24" s="277" t="s">
        <v>9</v>
      </c>
      <c r="C24" s="298">
        <v>100</v>
      </c>
      <c r="D24" s="278">
        <v>3.15</v>
      </c>
    </row>
    <row r="25" spans="1:4" x14ac:dyDescent="0.25">
      <c r="A25" s="288"/>
      <c r="B25" s="277" t="s">
        <v>10</v>
      </c>
      <c r="C25" s="298">
        <v>20</v>
      </c>
      <c r="D25" s="278">
        <v>4.09</v>
      </c>
    </row>
    <row r="26" spans="1:4" x14ac:dyDescent="0.25">
      <c r="A26" s="288" t="s">
        <v>213</v>
      </c>
      <c r="B26" s="307" t="s">
        <v>9</v>
      </c>
      <c r="C26" s="298">
        <v>60</v>
      </c>
      <c r="D26" s="278">
        <v>3.15</v>
      </c>
    </row>
    <row r="27" spans="1:4" x14ac:dyDescent="0.25">
      <c r="A27" s="288" t="s">
        <v>51</v>
      </c>
      <c r="B27" s="277" t="s">
        <v>9</v>
      </c>
      <c r="C27" s="295">
        <v>364</v>
      </c>
      <c r="D27" s="278">
        <v>3.15</v>
      </c>
    </row>
    <row r="28" spans="1:4" s="1" customFormat="1" x14ac:dyDescent="0.25">
      <c r="A28" s="288"/>
      <c r="B28" s="277" t="s">
        <v>10</v>
      </c>
      <c r="C28" s="295">
        <v>267</v>
      </c>
      <c r="D28" s="278">
        <v>3.8</v>
      </c>
    </row>
    <row r="29" spans="1:4" s="1" customFormat="1" x14ac:dyDescent="0.25">
      <c r="A29" s="288"/>
      <c r="B29" s="277" t="s">
        <v>11</v>
      </c>
      <c r="C29" s="295">
        <v>141</v>
      </c>
      <c r="D29" s="278">
        <v>4.4000000000000004</v>
      </c>
    </row>
    <row r="30" spans="1:4" s="1" customFormat="1" x14ac:dyDescent="0.25">
      <c r="A30" s="288"/>
      <c r="B30" s="277" t="s">
        <v>12</v>
      </c>
      <c r="C30" s="295">
        <v>775</v>
      </c>
      <c r="D30" s="278">
        <v>5.0999999999999996</v>
      </c>
    </row>
    <row r="31" spans="1:4" s="1" customFormat="1" x14ac:dyDescent="0.25">
      <c r="A31" s="288"/>
      <c r="B31" s="277" t="s">
        <v>120</v>
      </c>
      <c r="C31" s="295">
        <v>400</v>
      </c>
      <c r="D31" s="278">
        <v>5.75</v>
      </c>
    </row>
    <row r="32" spans="1:4" x14ac:dyDescent="0.25">
      <c r="A32" s="288" t="s">
        <v>214</v>
      </c>
      <c r="B32" s="307" t="s">
        <v>9</v>
      </c>
      <c r="C32" s="298">
        <v>250</v>
      </c>
      <c r="D32" s="278">
        <v>2.08</v>
      </c>
    </row>
    <row r="33" spans="1:4" s="1" customFormat="1" x14ac:dyDescent="0.25">
      <c r="A33" s="288" t="s">
        <v>54</v>
      </c>
      <c r="B33" s="299" t="s">
        <v>9</v>
      </c>
      <c r="C33" s="295">
        <v>54</v>
      </c>
      <c r="D33" s="278">
        <v>3.15</v>
      </c>
    </row>
    <row r="34" spans="1:4" s="1" customFormat="1" x14ac:dyDescent="0.25">
      <c r="A34" s="288"/>
      <c r="B34" s="277" t="s">
        <v>10</v>
      </c>
      <c r="C34" s="295">
        <v>252</v>
      </c>
      <c r="D34" s="278">
        <v>3.8</v>
      </c>
    </row>
    <row r="35" spans="1:4" s="1" customFormat="1" x14ac:dyDescent="0.25">
      <c r="A35" s="288"/>
      <c r="B35" s="296" t="s">
        <v>11</v>
      </c>
      <c r="C35" s="295">
        <v>900</v>
      </c>
      <c r="D35" s="278">
        <v>4.4000000000000004</v>
      </c>
    </row>
    <row r="36" spans="1:4" s="1" customFormat="1" x14ac:dyDescent="0.25">
      <c r="A36" s="288"/>
      <c r="B36" s="296" t="s">
        <v>12</v>
      </c>
      <c r="C36" s="295">
        <v>1400</v>
      </c>
      <c r="D36" s="278">
        <v>5.0999999999999996</v>
      </c>
    </row>
    <row r="37" spans="1:4" s="1" customFormat="1" x14ac:dyDescent="0.25">
      <c r="A37" s="288"/>
      <c r="B37" s="296" t="s">
        <v>236</v>
      </c>
      <c r="C37" s="295">
        <v>130</v>
      </c>
      <c r="D37" s="278">
        <v>5.75</v>
      </c>
    </row>
    <row r="38" spans="1:4" x14ac:dyDescent="0.25">
      <c r="A38" s="288" t="s">
        <v>34</v>
      </c>
      <c r="C38" s="297"/>
    </row>
    <row r="39" spans="1:4" x14ac:dyDescent="0.25">
      <c r="A39" s="290" t="s">
        <v>215</v>
      </c>
      <c r="B39" s="277" t="s">
        <v>9</v>
      </c>
      <c r="C39" s="298">
        <v>80</v>
      </c>
      <c r="D39" s="278">
        <v>2.72</v>
      </c>
    </row>
    <row r="40" spans="1:4" s="1" customFormat="1" x14ac:dyDescent="0.25">
      <c r="A40" s="290" t="s">
        <v>221</v>
      </c>
      <c r="B40" s="277" t="s">
        <v>9</v>
      </c>
      <c r="C40" s="295">
        <v>56</v>
      </c>
      <c r="D40" s="278">
        <v>3.15</v>
      </c>
    </row>
    <row r="41" spans="1:4" s="1" customFormat="1" x14ac:dyDescent="0.25">
      <c r="A41" s="290"/>
      <c r="B41" s="296" t="s">
        <v>10</v>
      </c>
      <c r="C41" s="295">
        <v>229</v>
      </c>
      <c r="D41" s="278">
        <v>3.8</v>
      </c>
    </row>
    <row r="42" spans="1:4" s="1" customFormat="1" x14ac:dyDescent="0.25">
      <c r="A42" s="290"/>
      <c r="B42" s="296" t="s">
        <v>11</v>
      </c>
      <c r="C42" s="295">
        <v>253</v>
      </c>
      <c r="D42" s="278">
        <v>4.4000000000000004</v>
      </c>
    </row>
    <row r="43" spans="1:4" s="1" customFormat="1" x14ac:dyDescent="0.25">
      <c r="A43" s="290"/>
      <c r="B43" s="296" t="s">
        <v>12</v>
      </c>
      <c r="C43" s="295">
        <v>1638</v>
      </c>
      <c r="D43" s="278">
        <v>5.0999999999999996</v>
      </c>
    </row>
    <row r="44" spans="1:4" x14ac:dyDescent="0.25">
      <c r="A44" s="289"/>
      <c r="B44" s="296" t="s">
        <v>120</v>
      </c>
      <c r="C44" s="295">
        <v>2000</v>
      </c>
      <c r="D44" s="278">
        <v>5.75</v>
      </c>
    </row>
    <row r="45" spans="1:4" x14ac:dyDescent="0.25">
      <c r="A45" s="288" t="s">
        <v>216</v>
      </c>
      <c r="B45" s="277" t="s">
        <v>9</v>
      </c>
      <c r="C45" s="298">
        <v>70</v>
      </c>
      <c r="D45" s="278">
        <v>3.15</v>
      </c>
    </row>
    <row r="46" spans="1:4" s="1" customFormat="1" x14ac:dyDescent="0.25">
      <c r="A46" s="288"/>
      <c r="B46" s="277" t="s">
        <v>10</v>
      </c>
      <c r="C46" s="298">
        <v>30</v>
      </c>
      <c r="D46" s="278">
        <v>3.8</v>
      </c>
    </row>
    <row r="47" spans="1:4" x14ac:dyDescent="0.25">
      <c r="A47" s="289" t="s">
        <v>217</v>
      </c>
      <c r="B47" s="277" t="s">
        <v>10</v>
      </c>
      <c r="C47" s="298">
        <v>25</v>
      </c>
      <c r="D47" s="278">
        <v>4.5</v>
      </c>
    </row>
    <row r="48" spans="1:4" x14ac:dyDescent="0.25">
      <c r="A48" s="288"/>
      <c r="B48" s="277" t="s">
        <v>11</v>
      </c>
      <c r="C48" s="298">
        <v>90</v>
      </c>
      <c r="D48" s="278">
        <v>5.12</v>
      </c>
    </row>
    <row r="49" spans="1:4" x14ac:dyDescent="0.25">
      <c r="A49" s="288" t="s">
        <v>218</v>
      </c>
      <c r="B49" s="277" t="s">
        <v>9</v>
      </c>
      <c r="C49" s="298">
        <v>170</v>
      </c>
      <c r="D49" s="278">
        <v>2.4</v>
      </c>
    </row>
    <row r="50" spans="1:4" x14ac:dyDescent="0.25">
      <c r="A50" s="288" t="s">
        <v>219</v>
      </c>
      <c r="B50" s="277" t="s">
        <v>9</v>
      </c>
      <c r="C50" s="298">
        <v>50</v>
      </c>
      <c r="D50" s="278">
        <v>2.2999999999999998</v>
      </c>
    </row>
    <row r="51" spans="1:4" ht="15.75" thickBot="1" x14ac:dyDescent="0.3">
      <c r="A51" s="293"/>
      <c r="C51" s="297"/>
    </row>
    <row r="52" spans="1:4" ht="15.75" thickBot="1" x14ac:dyDescent="0.3">
      <c r="A52" s="294" t="s">
        <v>225</v>
      </c>
      <c r="C52" s="297"/>
    </row>
    <row r="53" spans="1:4" x14ac:dyDescent="0.25">
      <c r="A53" s="300" t="s">
        <v>227</v>
      </c>
      <c r="B53" s="277" t="s">
        <v>10</v>
      </c>
      <c r="C53" s="298">
        <v>15</v>
      </c>
      <c r="D53" s="278">
        <v>5</v>
      </c>
    </row>
    <row r="54" spans="1:4" x14ac:dyDescent="0.25">
      <c r="A54" s="289" t="s">
        <v>134</v>
      </c>
      <c r="B54" s="277" t="s">
        <v>237</v>
      </c>
      <c r="C54" s="298">
        <v>25</v>
      </c>
      <c r="D54" s="278">
        <v>5</v>
      </c>
    </row>
    <row r="55" spans="1:4" x14ac:dyDescent="0.25">
      <c r="A55" s="289" t="s">
        <v>228</v>
      </c>
      <c r="B55" s="277" t="s">
        <v>238</v>
      </c>
      <c r="C55" s="298">
        <v>25</v>
      </c>
      <c r="D55" s="278">
        <v>5</v>
      </c>
    </row>
    <row r="56" spans="1:4" x14ac:dyDescent="0.25">
      <c r="A56" s="289" t="s">
        <v>226</v>
      </c>
      <c r="B56" s="277" t="s">
        <v>10</v>
      </c>
      <c r="C56" s="298">
        <v>25</v>
      </c>
      <c r="D56" s="278">
        <v>5</v>
      </c>
    </row>
    <row r="57" spans="1:4" x14ac:dyDescent="0.25">
      <c r="A57" s="289" t="s">
        <v>229</v>
      </c>
      <c r="B57" s="277" t="s">
        <v>10</v>
      </c>
      <c r="C57" s="298">
        <v>20</v>
      </c>
      <c r="D57" s="278">
        <v>5</v>
      </c>
    </row>
    <row r="58" spans="1:4" x14ac:dyDescent="0.25">
      <c r="A58" s="289" t="s">
        <v>230</v>
      </c>
      <c r="B58" s="277" t="s">
        <v>9</v>
      </c>
      <c r="C58" s="298">
        <v>25</v>
      </c>
      <c r="D58" s="278">
        <v>5</v>
      </c>
    </row>
    <row r="59" spans="1:4" x14ac:dyDescent="0.25">
      <c r="A59" s="289" t="s">
        <v>231</v>
      </c>
      <c r="B59" s="277" t="s">
        <v>237</v>
      </c>
      <c r="C59" s="298">
        <v>15</v>
      </c>
      <c r="D59" s="278">
        <v>5</v>
      </c>
    </row>
    <row r="60" spans="1:4" x14ac:dyDescent="0.25">
      <c r="A60" s="289" t="s">
        <v>232</v>
      </c>
      <c r="B60" s="277" t="s">
        <v>10</v>
      </c>
      <c r="C60" s="298">
        <v>25</v>
      </c>
      <c r="D60" s="278">
        <v>5</v>
      </c>
    </row>
    <row r="61" spans="1:4" x14ac:dyDescent="0.25">
      <c r="A61" s="289" t="s">
        <v>233</v>
      </c>
      <c r="B61" s="277" t="s">
        <v>10</v>
      </c>
      <c r="C61" s="298">
        <v>15</v>
      </c>
      <c r="D61" s="278">
        <v>5</v>
      </c>
    </row>
    <row r="62" spans="1:4" x14ac:dyDescent="0.25">
      <c r="A62" s="289" t="s">
        <v>234</v>
      </c>
      <c r="B62" s="277" t="s">
        <v>60</v>
      </c>
      <c r="C62" s="298">
        <v>25</v>
      </c>
      <c r="D62" s="278">
        <v>5</v>
      </c>
    </row>
  </sheetData>
  <sortState ref="A45:A50">
    <sortCondition ref="A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Ingalls</dc:creator>
  <cp:lastModifiedBy>Mandy St Hilaire</cp:lastModifiedBy>
  <cp:lastPrinted>2018-12-14T18:09:18Z</cp:lastPrinted>
  <dcterms:created xsi:type="dcterms:W3CDTF">2013-03-18T18:18:23Z</dcterms:created>
  <dcterms:modified xsi:type="dcterms:W3CDTF">2018-12-18T18:00:08Z</dcterms:modified>
</cp:coreProperties>
</file>